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3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4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45" windowWidth="15330" windowHeight="4170" tabRatio="621" firstSheet="1" activeTab="6"/>
  </bookViews>
  <sheets>
    <sheet name="Help " sheetId="19" r:id="rId1"/>
    <sheet name="Namen" sheetId="1" r:id="rId2"/>
    <sheet name="Ronde 1" sheetId="3" r:id="rId3"/>
    <sheet name="Ronde 2" sheetId="14" r:id="rId4"/>
    <sheet name="Ronde 3" sheetId="16" r:id="rId5"/>
    <sheet name="Ronde 4" sheetId="15" r:id="rId6"/>
    <sheet name="Uitslag printen" sheetId="18" r:id="rId7"/>
    <sheet name="tussenuitslag" sheetId="22" r:id="rId8"/>
    <sheet name="doorstroming" sheetId="20" r:id="rId9"/>
    <sheet name="Uitslag sorteren" sheetId="7" state="hidden" r:id="rId10"/>
  </sheets>
  <externalReferences>
    <externalReference r:id="rId11"/>
    <externalReference r:id="rId12"/>
  </externalReferences>
  <definedNames>
    <definedName name="_xlnm._FilterDatabase" localSheetId="3" hidden="1">'Ronde 2'!$A$1:$S$65</definedName>
    <definedName name="_xlnm.Print_Area" localSheetId="8">doorstroming!$A$1:$Q$43</definedName>
    <definedName name="_xlnm.Print_Area" localSheetId="0">'Help '!$A$1:$A$63</definedName>
    <definedName name="_xlnm.Print_Area" localSheetId="2">'Ronde 1'!$A$1:$U$65</definedName>
    <definedName name="_xlnm.Print_Area" localSheetId="3">'Ronde 2'!$A$1:$U$65</definedName>
    <definedName name="_xlnm.Print_Area" localSheetId="4">'Ronde 3'!$A$1:$U$65</definedName>
    <definedName name="_xlnm.Print_Area" localSheetId="5">'Ronde 4'!$A$1:$U$65</definedName>
    <definedName name="_xlnm.Print_Area" localSheetId="7">tussenuitslag!$A$1:$W$53</definedName>
    <definedName name="_xlnm.Print_Area" localSheetId="6">'Uitslag printen'!$A$2:$AJ$52</definedName>
    <definedName name="_xlnm.Print_Area" localSheetId="9">'Uitslag sorteren'!$AV$2:$CF$65</definedName>
    <definedName name="_xlnm.Print_Titles" localSheetId="7">tussenuitslag!$1:$4</definedName>
    <definedName name="_xlnm.Print_Titles" localSheetId="6">'Uitslag printen'!$2:$5</definedName>
    <definedName name="_xlnm.Print_Titles" localSheetId="9">'Uitslag sorteren'!$2:$5</definedName>
    <definedName name="balk" localSheetId="8">[1]Namen!#REF!</definedName>
    <definedName name="balk" localSheetId="7">Namen!#REF!</definedName>
    <definedName name="brug" localSheetId="8">[1]Namen!#REF!</definedName>
    <definedName name="brug" localSheetId="7">Namen!#REF!</definedName>
    <definedName name="diploma" localSheetId="7">#REF!</definedName>
    <definedName name="sorteersom" localSheetId="8">[1]Namen!$L$54</definedName>
    <definedName name="sorteersom" localSheetId="0">[2]Namen!$L$54</definedName>
    <definedName name="sorteersom">Namen!$M$54</definedName>
    <definedName name="sprong" localSheetId="8">[1]Namen!#REF!</definedName>
    <definedName name="sprong" localSheetId="7">Namen!#REF!</definedName>
    <definedName name="vloer" localSheetId="8">[1]Namen!#REF!</definedName>
    <definedName name="vloer" localSheetId="7">Namen!#REF!</definedName>
  </definedNames>
  <calcPr calcId="145621"/>
</workbook>
</file>

<file path=xl/calcChain.xml><?xml version="1.0" encoding="utf-8"?>
<calcChain xmlns="http://schemas.openxmlformats.org/spreadsheetml/2006/main">
  <c r="M54" i="1" l="1"/>
  <c r="E16" i="18" l="1"/>
  <c r="E17" i="18"/>
  <c r="E18" i="18"/>
  <c r="E24" i="18"/>
  <c r="E25" i="18"/>
  <c r="E26" i="18"/>
  <c r="E32" i="18"/>
  <c r="E33" i="18"/>
  <c r="E34" i="18"/>
  <c r="E40" i="18"/>
  <c r="E41" i="18"/>
  <c r="E42" i="18"/>
  <c r="E48" i="18"/>
  <c r="E49" i="18"/>
  <c r="E50" i="18"/>
  <c r="E52" i="18"/>
  <c r="E47" i="18"/>
  <c r="E51" i="18"/>
  <c r="E53" i="18"/>
  <c r="E39" i="18"/>
  <c r="E43" i="18"/>
  <c r="E44" i="18"/>
  <c r="E45" i="18"/>
  <c r="E46" i="18"/>
  <c r="E7" i="18"/>
  <c r="E8" i="18"/>
  <c r="E9" i="18"/>
  <c r="E10" i="18"/>
  <c r="E11" i="18"/>
  <c r="E12" i="18"/>
  <c r="E13" i="18"/>
  <c r="E14" i="18"/>
  <c r="E15" i="18"/>
  <c r="E19" i="18"/>
  <c r="E20" i="18"/>
  <c r="E21" i="18"/>
  <c r="E22" i="18"/>
  <c r="E23" i="18"/>
  <c r="E27" i="18"/>
  <c r="E28" i="18"/>
  <c r="E29" i="18"/>
  <c r="E30" i="18"/>
  <c r="E31" i="18"/>
  <c r="E35" i="18"/>
  <c r="E36" i="18"/>
  <c r="E37" i="18"/>
  <c r="E38" i="18"/>
  <c r="E6" i="18"/>
  <c r="D53" i="7" l="1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7" i="7" l="1"/>
  <c r="D8" i="7"/>
  <c r="D9" i="7"/>
  <c r="D10" i="7"/>
  <c r="D11" i="7"/>
  <c r="D12" i="7"/>
  <c r="D13" i="7"/>
  <c r="D14" i="7"/>
  <c r="D15" i="7"/>
  <c r="D16" i="7"/>
  <c r="D17" i="7"/>
  <c r="D6" i="7"/>
  <c r="D6" i="3" l="1"/>
  <c r="AO6" i="7" l="1"/>
  <c r="AO7" i="7"/>
  <c r="P6" i="7" l="1"/>
  <c r="D3" i="22" l="1"/>
  <c r="I5" i="22"/>
  <c r="D2" i="22" l="1"/>
  <c r="F55" i="14" l="1"/>
  <c r="F56" i="14"/>
  <c r="F57" i="14"/>
  <c r="F58" i="14"/>
  <c r="F59" i="14"/>
  <c r="F60" i="14"/>
  <c r="F61" i="14"/>
  <c r="F62" i="14"/>
  <c r="F63" i="14"/>
  <c r="F64" i="14"/>
  <c r="F65" i="14"/>
  <c r="F54" i="14"/>
  <c r="F43" i="14"/>
  <c r="F44" i="14"/>
  <c r="F45" i="14"/>
  <c r="F46" i="14"/>
  <c r="F47" i="14"/>
  <c r="F48" i="14"/>
  <c r="F49" i="14"/>
  <c r="F50" i="14"/>
  <c r="F51" i="14"/>
  <c r="F52" i="14"/>
  <c r="F53" i="14"/>
  <c r="F42" i="14"/>
  <c r="F31" i="14"/>
  <c r="F32" i="14"/>
  <c r="F33" i="14"/>
  <c r="F34" i="14"/>
  <c r="F35" i="14"/>
  <c r="F36" i="14"/>
  <c r="F37" i="14"/>
  <c r="F38" i="14"/>
  <c r="F39" i="14"/>
  <c r="F40" i="14"/>
  <c r="F41" i="14"/>
  <c r="F30" i="14"/>
  <c r="N6" i="7"/>
  <c r="G29" i="15"/>
  <c r="G27" i="15"/>
  <c r="G25" i="15"/>
  <c r="G23" i="15"/>
  <c r="G21" i="15"/>
  <c r="G19" i="15"/>
  <c r="G17" i="15"/>
  <c r="G15" i="15"/>
  <c r="G13" i="15"/>
  <c r="G11" i="15"/>
  <c r="G9" i="15"/>
  <c r="G7" i="15"/>
  <c r="F29" i="15"/>
  <c r="F27" i="15"/>
  <c r="F25" i="15"/>
  <c r="F23" i="15"/>
  <c r="F21" i="15"/>
  <c r="F19" i="15"/>
  <c r="F17" i="15"/>
  <c r="F15" i="15"/>
  <c r="F13" i="15"/>
  <c r="F11" i="15"/>
  <c r="F9" i="15"/>
  <c r="F7" i="15"/>
  <c r="A29" i="15"/>
  <c r="A27" i="15"/>
  <c r="A25" i="15"/>
  <c r="A23" i="15"/>
  <c r="A21" i="15"/>
  <c r="A19" i="15"/>
  <c r="A17" i="15"/>
  <c r="A16" i="15"/>
  <c r="A15" i="15"/>
  <c r="A13" i="15"/>
  <c r="A11" i="15"/>
  <c r="A9" i="15"/>
  <c r="A7" i="15"/>
  <c r="G29" i="16"/>
  <c r="G27" i="16"/>
  <c r="G25" i="16"/>
  <c r="G23" i="16"/>
  <c r="G21" i="16"/>
  <c r="G19" i="16"/>
  <c r="G17" i="16"/>
  <c r="G15" i="16"/>
  <c r="G13" i="16"/>
  <c r="G11" i="16"/>
  <c r="G9" i="16"/>
  <c r="G7" i="16"/>
  <c r="F29" i="16"/>
  <c r="F27" i="16"/>
  <c r="F25" i="16"/>
  <c r="F23" i="16"/>
  <c r="F21" i="16"/>
  <c r="F19" i="16"/>
  <c r="F17" i="16"/>
  <c r="F15" i="16"/>
  <c r="F13" i="16"/>
  <c r="F11" i="16"/>
  <c r="F9" i="16"/>
  <c r="F7" i="16"/>
  <c r="A29" i="16"/>
  <c r="A27" i="16"/>
  <c r="A25" i="16"/>
  <c r="A23" i="16"/>
  <c r="A21" i="16"/>
  <c r="A20" i="16"/>
  <c r="A19" i="16"/>
  <c r="A17" i="16"/>
  <c r="A16" i="16"/>
  <c r="A15" i="16"/>
  <c r="A13" i="16"/>
  <c r="A11" i="16"/>
  <c r="A9" i="16"/>
  <c r="A7" i="16"/>
  <c r="A29" i="14"/>
  <c r="A27" i="14"/>
  <c r="A25" i="14"/>
  <c r="A23" i="14"/>
  <c r="A21" i="14"/>
  <c r="A19" i="14"/>
  <c r="A18" i="14"/>
  <c r="A17" i="14"/>
  <c r="A16" i="14"/>
  <c r="A15" i="14"/>
  <c r="A13" i="14"/>
  <c r="A11" i="14"/>
  <c r="A9" i="14"/>
  <c r="F29" i="14"/>
  <c r="F27" i="14"/>
  <c r="F25" i="14"/>
  <c r="F23" i="14"/>
  <c r="F21" i="14"/>
  <c r="F19" i="14"/>
  <c r="F17" i="14"/>
  <c r="F15" i="14"/>
  <c r="F13" i="14"/>
  <c r="F11" i="14"/>
  <c r="F9" i="14"/>
  <c r="G29" i="14"/>
  <c r="G27" i="14"/>
  <c r="G25" i="14"/>
  <c r="G23" i="14"/>
  <c r="G21" i="14"/>
  <c r="G19" i="14"/>
  <c r="G17" i="14"/>
  <c r="G15" i="14"/>
  <c r="G14" i="14"/>
  <c r="G13" i="14"/>
  <c r="G11" i="14"/>
  <c r="G9" i="14"/>
  <c r="G7" i="14"/>
  <c r="F7" i="14"/>
  <c r="G11" i="3"/>
  <c r="F29" i="3"/>
  <c r="F27" i="3"/>
  <c r="F25" i="3"/>
  <c r="F23" i="3"/>
  <c r="G29" i="3"/>
  <c r="G27" i="3"/>
  <c r="G25" i="3"/>
  <c r="G23" i="3"/>
  <c r="G21" i="3"/>
  <c r="F21" i="3"/>
  <c r="G19" i="3"/>
  <c r="F19" i="3"/>
  <c r="G17" i="3"/>
  <c r="F17" i="3"/>
  <c r="F11" i="3"/>
  <c r="A11" i="3"/>
  <c r="A10" i="3"/>
  <c r="G15" i="3"/>
  <c r="F15" i="3"/>
  <c r="G13" i="3"/>
  <c r="F13" i="3"/>
  <c r="A9" i="3"/>
  <c r="F9" i="3"/>
  <c r="G9" i="3"/>
  <c r="G7" i="3"/>
  <c r="F7" i="3"/>
  <c r="A7" i="3"/>
  <c r="A7" i="14"/>
  <c r="A29" i="3"/>
  <c r="A27" i="3"/>
  <c r="A25" i="3"/>
  <c r="A23" i="3"/>
  <c r="A21" i="3"/>
  <c r="A19" i="3"/>
  <c r="A17" i="3"/>
  <c r="A16" i="3"/>
  <c r="A15" i="3"/>
  <c r="A13" i="3"/>
  <c r="A6" i="3"/>
  <c r="B6" i="3"/>
  <c r="C6" i="3"/>
  <c r="E6" i="3"/>
  <c r="F6" i="3"/>
  <c r="G6" i="3"/>
  <c r="O6" i="3"/>
  <c r="O7" i="3"/>
  <c r="P7" i="3" s="1"/>
  <c r="A8" i="3"/>
  <c r="B8" i="3"/>
  <c r="C8" i="3"/>
  <c r="D8" i="3"/>
  <c r="E8" i="3"/>
  <c r="F8" i="3"/>
  <c r="G8" i="3"/>
  <c r="O8" i="3"/>
  <c r="O9" i="3"/>
  <c r="B10" i="3"/>
  <c r="C10" i="3"/>
  <c r="D10" i="3"/>
  <c r="E10" i="3"/>
  <c r="F10" i="3"/>
  <c r="G10" i="3"/>
  <c r="O10" i="3"/>
  <c r="P10" i="3" s="1"/>
  <c r="O11" i="3"/>
  <c r="P11" i="3" s="1"/>
  <c r="A12" i="3"/>
  <c r="B12" i="3"/>
  <c r="C12" i="3"/>
  <c r="D12" i="3"/>
  <c r="E12" i="3"/>
  <c r="F12" i="3"/>
  <c r="G12" i="3"/>
  <c r="O12" i="3"/>
  <c r="P12" i="3" s="1"/>
  <c r="O13" i="3"/>
  <c r="A14" i="3"/>
  <c r="B14" i="3"/>
  <c r="C14" i="3"/>
  <c r="D14" i="3"/>
  <c r="E14" i="3"/>
  <c r="F14" i="3"/>
  <c r="G14" i="3"/>
  <c r="O14" i="3"/>
  <c r="P14" i="3" s="1"/>
  <c r="O15" i="3"/>
  <c r="P15" i="3" s="1"/>
  <c r="B16" i="3"/>
  <c r="C16" i="3"/>
  <c r="D16" i="3"/>
  <c r="E16" i="3"/>
  <c r="F16" i="3"/>
  <c r="G16" i="3"/>
  <c r="O16" i="3"/>
  <c r="P16" i="3" s="1"/>
  <c r="O17" i="3"/>
  <c r="A18" i="3"/>
  <c r="B18" i="3"/>
  <c r="C18" i="3"/>
  <c r="D18" i="3"/>
  <c r="E18" i="3"/>
  <c r="F18" i="3"/>
  <c r="G18" i="3"/>
  <c r="O18" i="3"/>
  <c r="P18" i="3" s="1"/>
  <c r="O19" i="3"/>
  <c r="A20" i="3"/>
  <c r="B20" i="3"/>
  <c r="C20" i="3"/>
  <c r="D20" i="3"/>
  <c r="E20" i="3"/>
  <c r="F20" i="3"/>
  <c r="G20" i="3"/>
  <c r="O20" i="3"/>
  <c r="P20" i="3" s="1"/>
  <c r="O21" i="3"/>
  <c r="P21" i="3" s="1"/>
  <c r="A22" i="3"/>
  <c r="B22" i="3"/>
  <c r="C22" i="3"/>
  <c r="D22" i="3"/>
  <c r="E22" i="3"/>
  <c r="F22" i="3"/>
  <c r="G22" i="3"/>
  <c r="O22" i="3"/>
  <c r="P22" i="3" s="1"/>
  <c r="O23" i="3"/>
  <c r="P23" i="3" s="1"/>
  <c r="A24" i="3"/>
  <c r="B24" i="3"/>
  <c r="C24" i="3"/>
  <c r="D24" i="3"/>
  <c r="E24" i="3"/>
  <c r="F24" i="3"/>
  <c r="G24" i="3"/>
  <c r="O24" i="3"/>
  <c r="P24" i="3" s="1"/>
  <c r="O25" i="3"/>
  <c r="A26" i="3"/>
  <c r="B26" i="3"/>
  <c r="C26" i="3"/>
  <c r="D26" i="3"/>
  <c r="E26" i="3"/>
  <c r="F26" i="3"/>
  <c r="G26" i="3"/>
  <c r="O26" i="3"/>
  <c r="P26" i="3" s="1"/>
  <c r="O27" i="3"/>
  <c r="A28" i="3"/>
  <c r="B28" i="3"/>
  <c r="C28" i="3"/>
  <c r="D28" i="3"/>
  <c r="E28" i="3"/>
  <c r="F28" i="3"/>
  <c r="G28" i="3"/>
  <c r="O28" i="3"/>
  <c r="P28" i="3" s="1"/>
  <c r="O29" i="3"/>
  <c r="P29" i="3" s="1"/>
  <c r="E7" i="7"/>
  <c r="D6" i="22" s="1"/>
  <c r="E8" i="7"/>
  <c r="D7" i="22" s="1"/>
  <c r="E9" i="7"/>
  <c r="D8" i="22" s="1"/>
  <c r="E10" i="7"/>
  <c r="D9" i="22" s="1"/>
  <c r="E11" i="7"/>
  <c r="D10" i="22" s="1"/>
  <c r="E12" i="7"/>
  <c r="D11" i="22" s="1"/>
  <c r="E13" i="7"/>
  <c r="D12" i="22" s="1"/>
  <c r="E14" i="7"/>
  <c r="D13" i="22" s="1"/>
  <c r="E15" i="7"/>
  <c r="D14" i="22" s="1"/>
  <c r="E16" i="7"/>
  <c r="D15" i="22" s="1"/>
  <c r="E17" i="7"/>
  <c r="D16" i="22" s="1"/>
  <c r="E18" i="7"/>
  <c r="D17" i="22" s="1"/>
  <c r="E19" i="7"/>
  <c r="D18" i="22" s="1"/>
  <c r="E20" i="7"/>
  <c r="D19" i="22" s="1"/>
  <c r="E21" i="7"/>
  <c r="D20" i="22" s="1"/>
  <c r="E22" i="7"/>
  <c r="D21" i="22" s="1"/>
  <c r="E23" i="7"/>
  <c r="D22" i="22" s="1"/>
  <c r="E24" i="7"/>
  <c r="D23" i="22" s="1"/>
  <c r="E25" i="7"/>
  <c r="D24" i="22" s="1"/>
  <c r="E26" i="7"/>
  <c r="D25" i="22" s="1"/>
  <c r="E27" i="7"/>
  <c r="D26" i="22" s="1"/>
  <c r="E28" i="7"/>
  <c r="D27" i="22" s="1"/>
  <c r="E29" i="7"/>
  <c r="D28" i="22" s="1"/>
  <c r="E30" i="7"/>
  <c r="D29" i="22" s="1"/>
  <c r="E31" i="7"/>
  <c r="D30" i="22" s="1"/>
  <c r="E32" i="7"/>
  <c r="D31" i="22" s="1"/>
  <c r="E33" i="7"/>
  <c r="D32" i="22" s="1"/>
  <c r="E34" i="7"/>
  <c r="D33" i="22" s="1"/>
  <c r="E35" i="7"/>
  <c r="D34" i="22" s="1"/>
  <c r="E36" i="7"/>
  <c r="D35" i="22" s="1"/>
  <c r="E37" i="7"/>
  <c r="D36" i="22" s="1"/>
  <c r="E38" i="7"/>
  <c r="D37" i="22" s="1"/>
  <c r="E39" i="7"/>
  <c r="D38" i="22" s="1"/>
  <c r="E40" i="7"/>
  <c r="D39" i="22" s="1"/>
  <c r="E41" i="7"/>
  <c r="D40" i="22" s="1"/>
  <c r="E42" i="7"/>
  <c r="D41" i="22" s="1"/>
  <c r="E43" i="7"/>
  <c r="D42" i="22" s="1"/>
  <c r="E44" i="7"/>
  <c r="D43" i="22" s="1"/>
  <c r="E45" i="7"/>
  <c r="D44" i="22" s="1"/>
  <c r="E46" i="7"/>
  <c r="D45" i="22" s="1"/>
  <c r="E47" i="7"/>
  <c r="D46" i="22" s="1"/>
  <c r="E48" i="7"/>
  <c r="D47" i="22" s="1"/>
  <c r="E49" i="7"/>
  <c r="D48" i="22" s="1"/>
  <c r="E50" i="7"/>
  <c r="D49" i="22" s="1"/>
  <c r="E51" i="7"/>
  <c r="D50" i="22" s="1"/>
  <c r="E52" i="7"/>
  <c r="D51" i="22" s="1"/>
  <c r="E53" i="7"/>
  <c r="D52" i="22" s="1"/>
  <c r="E6" i="7"/>
  <c r="D5" i="22" s="1"/>
  <c r="W6" i="7"/>
  <c r="O5" i="22" s="1"/>
  <c r="U53" i="7"/>
  <c r="N52" i="22" s="1"/>
  <c r="U52" i="7"/>
  <c r="N51" i="22" s="1"/>
  <c r="U51" i="7"/>
  <c r="N50" i="22" s="1"/>
  <c r="U50" i="7"/>
  <c r="N49" i="22" s="1"/>
  <c r="U49" i="7"/>
  <c r="N48" i="22" s="1"/>
  <c r="U48" i="7"/>
  <c r="N47" i="22" s="1"/>
  <c r="U47" i="7"/>
  <c r="N46" i="22" s="1"/>
  <c r="U46" i="7"/>
  <c r="N45" i="22" s="1"/>
  <c r="U45" i="7"/>
  <c r="N44" i="22" s="1"/>
  <c r="U44" i="7"/>
  <c r="N43" i="22" s="1"/>
  <c r="U43" i="7"/>
  <c r="N42" i="22" s="1"/>
  <c r="U42" i="7"/>
  <c r="N41" i="22" s="1"/>
  <c r="U41" i="7"/>
  <c r="N40" i="22" s="1"/>
  <c r="U40" i="7"/>
  <c r="N39" i="22" s="1"/>
  <c r="U39" i="7"/>
  <c r="N38" i="22" s="1"/>
  <c r="U38" i="7"/>
  <c r="N37" i="22" s="1"/>
  <c r="U37" i="7"/>
  <c r="N36" i="22" s="1"/>
  <c r="U36" i="7"/>
  <c r="N35" i="22" s="1"/>
  <c r="U35" i="7"/>
  <c r="N34" i="22" s="1"/>
  <c r="U34" i="7"/>
  <c r="N33" i="22" s="1"/>
  <c r="U33" i="7"/>
  <c r="N32" i="22" s="1"/>
  <c r="U32" i="7"/>
  <c r="N31" i="22" s="1"/>
  <c r="U31" i="7"/>
  <c r="N30" i="22" s="1"/>
  <c r="U30" i="7"/>
  <c r="N29" i="22" s="1"/>
  <c r="U25" i="7"/>
  <c r="N24" i="22" s="1"/>
  <c r="U24" i="7"/>
  <c r="N23" i="22" s="1"/>
  <c r="U23" i="7"/>
  <c r="N22" i="22" s="1"/>
  <c r="U22" i="7"/>
  <c r="N21" i="22" s="1"/>
  <c r="U21" i="7"/>
  <c r="N20" i="22" s="1"/>
  <c r="U20" i="7"/>
  <c r="N19" i="22" s="1"/>
  <c r="U29" i="7"/>
  <c r="N28" i="22" s="1"/>
  <c r="U28" i="7"/>
  <c r="N27" i="22" s="1"/>
  <c r="U27" i="7"/>
  <c r="N26" i="22" s="1"/>
  <c r="U26" i="7"/>
  <c r="N25" i="22" s="1"/>
  <c r="U19" i="7"/>
  <c r="N18" i="22" s="1"/>
  <c r="U18" i="7"/>
  <c r="N17" i="22" s="1"/>
  <c r="U17" i="7"/>
  <c r="N16" i="22" s="1"/>
  <c r="U16" i="7"/>
  <c r="N15" i="22" s="1"/>
  <c r="U15" i="7"/>
  <c r="N14" i="22" s="1"/>
  <c r="U14" i="7"/>
  <c r="N13" i="22" s="1"/>
  <c r="U13" i="7"/>
  <c r="N12" i="22" s="1"/>
  <c r="U12" i="7"/>
  <c r="N11" i="22" s="1"/>
  <c r="U11" i="7"/>
  <c r="N10" i="22" s="1"/>
  <c r="U10" i="7"/>
  <c r="N9" i="22" s="1"/>
  <c r="U9" i="7"/>
  <c r="N8" i="22" s="1"/>
  <c r="U8" i="7"/>
  <c r="N7" i="22" s="1"/>
  <c r="U7" i="7"/>
  <c r="N6" i="22" s="1"/>
  <c r="R53" i="7"/>
  <c r="K52" i="22" s="1"/>
  <c r="R52" i="7"/>
  <c r="K51" i="22" s="1"/>
  <c r="R51" i="7"/>
  <c r="K50" i="22" s="1"/>
  <c r="R50" i="7"/>
  <c r="K49" i="22" s="1"/>
  <c r="R49" i="7"/>
  <c r="K48" i="22" s="1"/>
  <c r="R48" i="7"/>
  <c r="K47" i="22" s="1"/>
  <c r="R47" i="7"/>
  <c r="K46" i="22" s="1"/>
  <c r="R46" i="7"/>
  <c r="K45" i="22" s="1"/>
  <c r="R45" i="7"/>
  <c r="K44" i="22" s="1"/>
  <c r="R44" i="7"/>
  <c r="K43" i="22" s="1"/>
  <c r="R43" i="7"/>
  <c r="K42" i="22" s="1"/>
  <c r="R42" i="7"/>
  <c r="K41" i="22" s="1"/>
  <c r="R41" i="7"/>
  <c r="K40" i="22" s="1"/>
  <c r="R39" i="7"/>
  <c r="K38" i="22" s="1"/>
  <c r="R34" i="7"/>
  <c r="K33" i="22" s="1"/>
  <c r="R40" i="7"/>
  <c r="K39" i="22" s="1"/>
  <c r="R38" i="7"/>
  <c r="K37" i="22" s="1"/>
  <c r="R37" i="7"/>
  <c r="K36" i="22" s="1"/>
  <c r="R36" i="7"/>
  <c r="K35" i="22" s="1"/>
  <c r="R35" i="7"/>
  <c r="K34" i="22" s="1"/>
  <c r="R33" i="7"/>
  <c r="K32" i="22" s="1"/>
  <c r="R32" i="7"/>
  <c r="K31" i="22" s="1"/>
  <c r="R31" i="7"/>
  <c r="K30" i="22" s="1"/>
  <c r="R30" i="7"/>
  <c r="K29" i="22" s="1"/>
  <c r="R28" i="7"/>
  <c r="K27" i="22" s="1"/>
  <c r="R27" i="7"/>
  <c r="K26" i="22" s="1"/>
  <c r="R26" i="7"/>
  <c r="K25" i="22" s="1"/>
  <c r="R25" i="7"/>
  <c r="K24" i="22" s="1"/>
  <c r="R24" i="7"/>
  <c r="K23" i="22" s="1"/>
  <c r="R23" i="7"/>
  <c r="K22" i="22" s="1"/>
  <c r="R21" i="7"/>
  <c r="K20" i="22" s="1"/>
  <c r="R29" i="7"/>
  <c r="K28" i="22" s="1"/>
  <c r="R22" i="7"/>
  <c r="K21" i="22" s="1"/>
  <c r="R20" i="7"/>
  <c r="K19" i="22" s="1"/>
  <c r="R19" i="7"/>
  <c r="K18" i="22" s="1"/>
  <c r="R18" i="7"/>
  <c r="K17" i="22" s="1"/>
  <c r="R17" i="7"/>
  <c r="K16" i="22" s="1"/>
  <c r="R16" i="7"/>
  <c r="K15" i="22" s="1"/>
  <c r="R13" i="7"/>
  <c r="K12" i="22" s="1"/>
  <c r="R15" i="7"/>
  <c r="K14" i="22" s="1"/>
  <c r="R14" i="7"/>
  <c r="K13" i="22" s="1"/>
  <c r="R12" i="7"/>
  <c r="K11" i="22" s="1"/>
  <c r="R11" i="7"/>
  <c r="K10" i="22" s="1"/>
  <c r="R10" i="7"/>
  <c r="K9" i="22" s="1"/>
  <c r="R9" i="7"/>
  <c r="K8" i="22" s="1"/>
  <c r="R8" i="7"/>
  <c r="K7" i="22" s="1"/>
  <c r="R7" i="7"/>
  <c r="K6" i="22" s="1"/>
  <c r="U6" i="7"/>
  <c r="N5" i="22" s="1"/>
  <c r="R6" i="7"/>
  <c r="K5" i="22" s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C18" i="22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AR54" i="7"/>
  <c r="AS54" i="7" s="1"/>
  <c r="AR55" i="7"/>
  <c r="AS55" i="7" s="1"/>
  <c r="AR56" i="7"/>
  <c r="AS56" i="7" s="1"/>
  <c r="AR57" i="7"/>
  <c r="AS57" i="7" s="1"/>
  <c r="AR58" i="7"/>
  <c r="AS58" i="7"/>
  <c r="AR59" i="7"/>
  <c r="AS59" i="7" s="1"/>
  <c r="AR60" i="7"/>
  <c r="AS60" i="7" s="1"/>
  <c r="AR61" i="7"/>
  <c r="AS61" i="7" s="1"/>
  <c r="AR62" i="7"/>
  <c r="AS62" i="7" s="1"/>
  <c r="AR63" i="7"/>
  <c r="AS63" i="7" s="1"/>
  <c r="AR64" i="7"/>
  <c r="AS64" i="7" s="1"/>
  <c r="AR65" i="7"/>
  <c r="AS65" i="7" s="1"/>
  <c r="M6" i="7"/>
  <c r="D28" i="15"/>
  <c r="E28" i="15"/>
  <c r="O28" i="15"/>
  <c r="O29" i="15"/>
  <c r="P29" i="15" s="1"/>
  <c r="O41" i="3"/>
  <c r="O53" i="14"/>
  <c r="P53" i="14" s="1"/>
  <c r="AE29" i="7" s="1"/>
  <c r="O65" i="16"/>
  <c r="O41" i="16"/>
  <c r="P41" i="16" s="1"/>
  <c r="Z53" i="7" s="1"/>
  <c r="O65" i="3"/>
  <c r="O28" i="14"/>
  <c r="P28" i="14" s="1"/>
  <c r="O29" i="14"/>
  <c r="P29" i="14" s="1"/>
  <c r="C28" i="14"/>
  <c r="E28" i="14"/>
  <c r="O53" i="15"/>
  <c r="P53" i="15" s="1"/>
  <c r="AE53" i="7" s="1"/>
  <c r="O30" i="14"/>
  <c r="P30" i="14" s="1"/>
  <c r="O42" i="16"/>
  <c r="O54" i="15"/>
  <c r="O31" i="14"/>
  <c r="O43" i="16"/>
  <c r="O55" i="15"/>
  <c r="P55" i="15" s="1"/>
  <c r="AJ7" i="7" s="1"/>
  <c r="O32" i="14"/>
  <c r="P32" i="14" s="1"/>
  <c r="Z8" i="7" s="1"/>
  <c r="Q32" i="14"/>
  <c r="O44" i="16"/>
  <c r="O56" i="15"/>
  <c r="O33" i="14"/>
  <c r="O45" i="16"/>
  <c r="O57" i="15"/>
  <c r="P57" i="15" s="1"/>
  <c r="AJ9" i="7" s="1"/>
  <c r="Q57" i="15"/>
  <c r="S57" i="15" s="1"/>
  <c r="AK9" i="7" s="1"/>
  <c r="O34" i="14"/>
  <c r="P34" i="14" s="1"/>
  <c r="Z10" i="7" s="1"/>
  <c r="Q34" i="14"/>
  <c r="O46" i="16"/>
  <c r="O58" i="15"/>
  <c r="O35" i="14"/>
  <c r="P35" i="14" s="1"/>
  <c r="Z11" i="7" s="1"/>
  <c r="O47" i="16"/>
  <c r="O59" i="15"/>
  <c r="O36" i="14"/>
  <c r="O48" i="16"/>
  <c r="P48" i="16" s="1"/>
  <c r="AE12" i="7" s="1"/>
  <c r="O60" i="15"/>
  <c r="O37" i="14"/>
  <c r="O49" i="16"/>
  <c r="P49" i="16" s="1"/>
  <c r="AE13" i="7" s="1"/>
  <c r="O61" i="15"/>
  <c r="P61" i="15" s="1"/>
  <c r="AJ13" i="7" s="1"/>
  <c r="O38" i="14"/>
  <c r="O50" i="16"/>
  <c r="P50" i="16" s="1"/>
  <c r="AE14" i="7" s="1"/>
  <c r="O62" i="15"/>
  <c r="P62" i="15" s="1"/>
  <c r="AJ14" i="7" s="1"/>
  <c r="O39" i="14"/>
  <c r="P39" i="14" s="1"/>
  <c r="Z15" i="7" s="1"/>
  <c r="O51" i="16"/>
  <c r="P51" i="16" s="1"/>
  <c r="AE15" i="7" s="1"/>
  <c r="O63" i="15"/>
  <c r="O40" i="14"/>
  <c r="P40" i="14" s="1"/>
  <c r="Z16" i="7" s="1"/>
  <c r="O52" i="16"/>
  <c r="P52" i="16" s="1"/>
  <c r="AE16" i="7" s="1"/>
  <c r="O64" i="15"/>
  <c r="O41" i="14"/>
  <c r="O53" i="16"/>
  <c r="P53" i="16" s="1"/>
  <c r="AE17" i="7" s="1"/>
  <c r="O65" i="15"/>
  <c r="O30" i="3"/>
  <c r="P30" i="3" s="1"/>
  <c r="O42" i="14"/>
  <c r="P42" i="14" s="1"/>
  <c r="AE18" i="7" s="1"/>
  <c r="O54" i="16"/>
  <c r="O6" i="15"/>
  <c r="P6" i="15" s="1"/>
  <c r="O7" i="15"/>
  <c r="P7" i="15" s="1"/>
  <c r="D6" i="15"/>
  <c r="E6" i="15"/>
  <c r="O31" i="3"/>
  <c r="P31" i="3" s="1"/>
  <c r="O43" i="14"/>
  <c r="O55" i="16"/>
  <c r="O8" i="15"/>
  <c r="P8" i="15" s="1"/>
  <c r="Q8" i="15" s="1"/>
  <c r="R8" i="15" s="1"/>
  <c r="O9" i="15"/>
  <c r="P9" i="15" s="1"/>
  <c r="D8" i="15"/>
  <c r="E8" i="15"/>
  <c r="O32" i="3"/>
  <c r="P32" i="3" s="1"/>
  <c r="Z20" i="7" s="1"/>
  <c r="O44" i="14"/>
  <c r="O56" i="16"/>
  <c r="O10" i="15"/>
  <c r="P10" i="15" s="1"/>
  <c r="O11" i="15"/>
  <c r="P11" i="15" s="1"/>
  <c r="D10" i="15"/>
  <c r="E10" i="15"/>
  <c r="O33" i="3"/>
  <c r="O45" i="14"/>
  <c r="O57" i="16"/>
  <c r="O12" i="15"/>
  <c r="P12" i="15" s="1"/>
  <c r="O13" i="15"/>
  <c r="P13" i="15" s="1"/>
  <c r="D12" i="15"/>
  <c r="E12" i="15"/>
  <c r="O34" i="3"/>
  <c r="O46" i="14"/>
  <c r="P46" i="14" s="1"/>
  <c r="AE22" i="7" s="1"/>
  <c r="O58" i="16"/>
  <c r="O14" i="15"/>
  <c r="P14" i="15" s="1"/>
  <c r="O15" i="15"/>
  <c r="D14" i="15"/>
  <c r="E14" i="15"/>
  <c r="O35" i="3"/>
  <c r="O47" i="14"/>
  <c r="P47" i="14" s="1"/>
  <c r="AE23" i="7" s="1"/>
  <c r="O59" i="16"/>
  <c r="O16" i="15"/>
  <c r="P16" i="15" s="1"/>
  <c r="O17" i="15"/>
  <c r="P17" i="15" s="1"/>
  <c r="D16" i="15"/>
  <c r="E16" i="15"/>
  <c r="O36" i="3"/>
  <c r="P36" i="3" s="1"/>
  <c r="Z24" i="7" s="1"/>
  <c r="O48" i="14"/>
  <c r="P48" i="14" s="1"/>
  <c r="AE24" i="7" s="1"/>
  <c r="O60" i="16"/>
  <c r="P60" i="16" s="1"/>
  <c r="AJ24" i="7" s="1"/>
  <c r="O18" i="15"/>
  <c r="O19" i="15"/>
  <c r="P19" i="15" s="1"/>
  <c r="D18" i="15"/>
  <c r="E18" i="15"/>
  <c r="O37" i="3"/>
  <c r="P37" i="3" s="1"/>
  <c r="Z25" i="7" s="1"/>
  <c r="O49" i="14"/>
  <c r="P49" i="14" s="1"/>
  <c r="AE25" i="7" s="1"/>
  <c r="O61" i="16"/>
  <c r="P61" i="16" s="1"/>
  <c r="AJ25" i="7" s="1"/>
  <c r="O20" i="15"/>
  <c r="P20" i="15" s="1"/>
  <c r="O21" i="15"/>
  <c r="P21" i="15" s="1"/>
  <c r="Q21" i="15"/>
  <c r="D20" i="15"/>
  <c r="E20" i="15"/>
  <c r="O38" i="3"/>
  <c r="P38" i="3" s="1"/>
  <c r="Z26" i="7" s="1"/>
  <c r="O50" i="14"/>
  <c r="P50" i="14" s="1"/>
  <c r="AE26" i="7" s="1"/>
  <c r="O62" i="16"/>
  <c r="P62" i="16" s="1"/>
  <c r="AJ26" i="7" s="1"/>
  <c r="Q62" i="16"/>
  <c r="AH26" i="7" s="1"/>
  <c r="V25" i="22" s="1"/>
  <c r="O22" i="15"/>
  <c r="P22" i="15" s="1"/>
  <c r="O23" i="15"/>
  <c r="P23" i="15" s="1"/>
  <c r="D22" i="15"/>
  <c r="E22" i="15"/>
  <c r="O39" i="3"/>
  <c r="P39" i="3" s="1"/>
  <c r="Z27" i="7" s="1"/>
  <c r="O51" i="14"/>
  <c r="P51" i="14" s="1"/>
  <c r="AE27" i="7" s="1"/>
  <c r="O63" i="16"/>
  <c r="P63" i="16" s="1"/>
  <c r="AJ27" i="7" s="1"/>
  <c r="O24" i="15"/>
  <c r="P24" i="15" s="1"/>
  <c r="O25" i="15"/>
  <c r="D24" i="15"/>
  <c r="E24" i="15"/>
  <c r="O40" i="3"/>
  <c r="O52" i="14"/>
  <c r="P52" i="14" s="1"/>
  <c r="AE28" i="7" s="1"/>
  <c r="O64" i="16"/>
  <c r="O26" i="15"/>
  <c r="P26" i="15" s="1"/>
  <c r="O27" i="15"/>
  <c r="P27" i="15" s="1"/>
  <c r="D26" i="15"/>
  <c r="E26" i="15"/>
  <c r="O42" i="3"/>
  <c r="O54" i="14"/>
  <c r="P54" i="14" s="1"/>
  <c r="AJ30" i="7" s="1"/>
  <c r="O6" i="16"/>
  <c r="P6" i="16" s="1"/>
  <c r="O7" i="16"/>
  <c r="P7" i="16" s="1"/>
  <c r="D6" i="16"/>
  <c r="E6" i="16"/>
  <c r="O30" i="15"/>
  <c r="O43" i="3"/>
  <c r="O55" i="14"/>
  <c r="O8" i="16"/>
  <c r="O9" i="16"/>
  <c r="P9" i="16" s="1"/>
  <c r="D8" i="16"/>
  <c r="E8" i="16"/>
  <c r="O31" i="15"/>
  <c r="O44" i="3"/>
  <c r="O56" i="14"/>
  <c r="P56" i="14" s="1"/>
  <c r="AJ32" i="7" s="1"/>
  <c r="O10" i="16"/>
  <c r="P10" i="16" s="1"/>
  <c r="O11" i="16"/>
  <c r="P11" i="16" s="1"/>
  <c r="D10" i="16"/>
  <c r="E10" i="16"/>
  <c r="O32" i="15"/>
  <c r="P32" i="15" s="1"/>
  <c r="Z32" i="7" s="1"/>
  <c r="O45" i="3"/>
  <c r="P45" i="3" s="1"/>
  <c r="AE33" i="7" s="1"/>
  <c r="O57" i="14"/>
  <c r="O12" i="16"/>
  <c r="P12" i="16" s="1"/>
  <c r="O13" i="16"/>
  <c r="P13" i="16" s="1"/>
  <c r="D12" i="16"/>
  <c r="E12" i="16"/>
  <c r="O33" i="15"/>
  <c r="O46" i="3"/>
  <c r="O58" i="14"/>
  <c r="O14" i="16"/>
  <c r="P14" i="16" s="1"/>
  <c r="Q14" i="16"/>
  <c r="O15" i="16"/>
  <c r="P15" i="16" s="1"/>
  <c r="D14" i="16"/>
  <c r="E14" i="16"/>
  <c r="O34" i="15"/>
  <c r="P34" i="15" s="1"/>
  <c r="Z34" i="7" s="1"/>
  <c r="O47" i="3"/>
  <c r="P47" i="3" s="1"/>
  <c r="AE35" i="7" s="1"/>
  <c r="O59" i="14"/>
  <c r="O16" i="16"/>
  <c r="P16" i="16" s="1"/>
  <c r="O17" i="16"/>
  <c r="D16" i="16"/>
  <c r="E16" i="16"/>
  <c r="O35" i="15"/>
  <c r="O48" i="3"/>
  <c r="P48" i="3" s="1"/>
  <c r="AE36" i="7" s="1"/>
  <c r="O60" i="14"/>
  <c r="P60" i="14" s="1"/>
  <c r="AJ36" i="7" s="1"/>
  <c r="O18" i="16"/>
  <c r="P18" i="16" s="1"/>
  <c r="O19" i="16"/>
  <c r="P19" i="16" s="1"/>
  <c r="D18" i="16"/>
  <c r="E18" i="16"/>
  <c r="O36" i="15"/>
  <c r="O49" i="3"/>
  <c r="O61" i="14"/>
  <c r="O20" i="16"/>
  <c r="P20" i="16" s="1"/>
  <c r="O21" i="16"/>
  <c r="P21" i="16" s="1"/>
  <c r="D20" i="16"/>
  <c r="E20" i="16"/>
  <c r="O37" i="15"/>
  <c r="O50" i="3"/>
  <c r="P50" i="3" s="1"/>
  <c r="AE38" i="7" s="1"/>
  <c r="O62" i="14"/>
  <c r="O22" i="16"/>
  <c r="O23" i="16"/>
  <c r="P23" i="16" s="1"/>
  <c r="D22" i="16"/>
  <c r="E22" i="16"/>
  <c r="O38" i="15"/>
  <c r="O51" i="3"/>
  <c r="P51" i="3" s="1"/>
  <c r="AE39" i="7" s="1"/>
  <c r="Q51" i="3"/>
  <c r="O63" i="14"/>
  <c r="P63" i="14" s="1"/>
  <c r="AJ39" i="7" s="1"/>
  <c r="O24" i="16"/>
  <c r="P24" i="16" s="1"/>
  <c r="O25" i="16"/>
  <c r="P25" i="16" s="1"/>
  <c r="D24" i="16"/>
  <c r="E24" i="16"/>
  <c r="O39" i="15"/>
  <c r="P39" i="15" s="1"/>
  <c r="Z39" i="7" s="1"/>
  <c r="O52" i="3"/>
  <c r="O64" i="14"/>
  <c r="P64" i="14" s="1"/>
  <c r="AJ40" i="7" s="1"/>
  <c r="O26" i="16"/>
  <c r="P26" i="16" s="1"/>
  <c r="O27" i="16"/>
  <c r="P27" i="16" s="1"/>
  <c r="Q27" i="16"/>
  <c r="D26" i="16"/>
  <c r="E26" i="16"/>
  <c r="O40" i="15"/>
  <c r="P40" i="15" s="1"/>
  <c r="Z40" i="7" s="1"/>
  <c r="O53" i="3"/>
  <c r="O65" i="14"/>
  <c r="O28" i="16"/>
  <c r="P28" i="16" s="1"/>
  <c r="O29" i="16"/>
  <c r="D28" i="16"/>
  <c r="E28" i="16"/>
  <c r="O41" i="15"/>
  <c r="P41" i="15" s="1"/>
  <c r="Z41" i="7" s="1"/>
  <c r="O54" i="3"/>
  <c r="O6" i="14"/>
  <c r="P6" i="14" s="1"/>
  <c r="O7" i="14"/>
  <c r="P7" i="14" s="1"/>
  <c r="C6" i="14"/>
  <c r="E6" i="14"/>
  <c r="O30" i="16"/>
  <c r="O42" i="15"/>
  <c r="P42" i="15" s="1"/>
  <c r="AE42" i="7" s="1"/>
  <c r="O55" i="3"/>
  <c r="P55" i="3" s="1"/>
  <c r="AJ43" i="7" s="1"/>
  <c r="O8" i="14"/>
  <c r="P8" i="14" s="1"/>
  <c r="O9" i="14"/>
  <c r="P9" i="14" s="1"/>
  <c r="C8" i="14"/>
  <c r="E8" i="14"/>
  <c r="O31" i="16"/>
  <c r="O43" i="15"/>
  <c r="P43" i="15" s="1"/>
  <c r="AE43" i="7" s="1"/>
  <c r="O56" i="3"/>
  <c r="P56" i="3" s="1"/>
  <c r="AJ44" i="7" s="1"/>
  <c r="O10" i="14"/>
  <c r="P10" i="14" s="1"/>
  <c r="O11" i="14"/>
  <c r="C10" i="14"/>
  <c r="E10" i="14"/>
  <c r="O32" i="16"/>
  <c r="O44" i="15"/>
  <c r="O57" i="3"/>
  <c r="O12" i="14"/>
  <c r="P12" i="14" s="1"/>
  <c r="O13" i="14"/>
  <c r="P13" i="14" s="1"/>
  <c r="C12" i="14"/>
  <c r="E12" i="14"/>
  <c r="O33" i="16"/>
  <c r="O45" i="15"/>
  <c r="O58" i="3"/>
  <c r="O14" i="14"/>
  <c r="P14" i="14" s="1"/>
  <c r="O15" i="14"/>
  <c r="C14" i="14"/>
  <c r="E14" i="14"/>
  <c r="O34" i="16"/>
  <c r="P34" i="16" s="1"/>
  <c r="Z46" i="7" s="1"/>
  <c r="O46" i="15"/>
  <c r="P46" i="15" s="1"/>
  <c r="AE46" i="7" s="1"/>
  <c r="O59" i="3"/>
  <c r="O16" i="14"/>
  <c r="P16" i="14" s="1"/>
  <c r="O17" i="14"/>
  <c r="C16" i="14"/>
  <c r="E16" i="14"/>
  <c r="O35" i="16"/>
  <c r="P35" i="16" s="1"/>
  <c r="Z47" i="7" s="1"/>
  <c r="O47" i="15"/>
  <c r="O60" i="3"/>
  <c r="P60" i="3" s="1"/>
  <c r="AJ48" i="7" s="1"/>
  <c r="Q60" i="3"/>
  <c r="AH48" i="7" s="1"/>
  <c r="V47" i="22" s="1"/>
  <c r="O18" i="14"/>
  <c r="P18" i="14" s="1"/>
  <c r="O19" i="14"/>
  <c r="P19" i="14" s="1"/>
  <c r="C18" i="14"/>
  <c r="E18" i="14"/>
  <c r="O36" i="16"/>
  <c r="P36" i="16" s="1"/>
  <c r="Z48" i="7" s="1"/>
  <c r="Q36" i="16"/>
  <c r="X48" i="7" s="1"/>
  <c r="P47" i="22" s="1"/>
  <c r="O48" i="15"/>
  <c r="O61" i="3"/>
  <c r="P61" i="3" s="1"/>
  <c r="AJ49" i="7" s="1"/>
  <c r="O20" i="14"/>
  <c r="P20" i="14" s="1"/>
  <c r="O21" i="14"/>
  <c r="P21" i="14" s="1"/>
  <c r="C20" i="14"/>
  <c r="E20" i="14"/>
  <c r="O37" i="16"/>
  <c r="P37" i="16" s="1"/>
  <c r="Z49" i="7" s="1"/>
  <c r="O49" i="15"/>
  <c r="P49" i="15" s="1"/>
  <c r="AE49" i="7" s="1"/>
  <c r="O62" i="3"/>
  <c r="O22" i="14"/>
  <c r="P22" i="14" s="1"/>
  <c r="O23" i="14"/>
  <c r="P23" i="14" s="1"/>
  <c r="C22" i="14"/>
  <c r="E22" i="14"/>
  <c r="O38" i="16"/>
  <c r="P38" i="16" s="1"/>
  <c r="Z50" i="7" s="1"/>
  <c r="Q38" i="16"/>
  <c r="S38" i="16" s="1"/>
  <c r="AA50" i="7" s="1"/>
  <c r="O50" i="15"/>
  <c r="O63" i="3"/>
  <c r="P63" i="3" s="1"/>
  <c r="AJ51" i="7" s="1"/>
  <c r="O24" i="14"/>
  <c r="P24" i="14" s="1"/>
  <c r="O25" i="14"/>
  <c r="P25" i="14" s="1"/>
  <c r="C24" i="14"/>
  <c r="E24" i="14"/>
  <c r="O39" i="16"/>
  <c r="P39" i="16" s="1"/>
  <c r="Z51" i="7" s="1"/>
  <c r="O51" i="15"/>
  <c r="O64" i="3"/>
  <c r="O26" i="14"/>
  <c r="P26" i="14" s="1"/>
  <c r="O27" i="14"/>
  <c r="P27" i="14" s="1"/>
  <c r="C26" i="14"/>
  <c r="E26" i="14"/>
  <c r="O40" i="16"/>
  <c r="O52" i="15"/>
  <c r="P52" i="15" s="1"/>
  <c r="AE52" i="7" s="1"/>
  <c r="C5" i="22"/>
  <c r="C6" i="22"/>
  <c r="C7" i="22"/>
  <c r="C9" i="22"/>
  <c r="C10" i="22"/>
  <c r="C11" i="22"/>
  <c r="C17" i="22"/>
  <c r="C21" i="22"/>
  <c r="C22" i="22"/>
  <c r="C29" i="22"/>
  <c r="C31" i="22"/>
  <c r="C32" i="22"/>
  <c r="C33" i="22"/>
  <c r="C34" i="22"/>
  <c r="C35" i="22"/>
  <c r="C41" i="22"/>
  <c r="C42" i="22"/>
  <c r="C44" i="22"/>
  <c r="C45" i="22"/>
  <c r="C46" i="22"/>
  <c r="C47" i="22"/>
  <c r="C48" i="22"/>
  <c r="Y30" i="7"/>
  <c r="Q29" i="22" s="1"/>
  <c r="Y33" i="7"/>
  <c r="Q32" i="22" s="1"/>
  <c r="Y27" i="7"/>
  <c r="Q26" i="22" s="1"/>
  <c r="Y37" i="7"/>
  <c r="Q36" i="22" s="1"/>
  <c r="Y28" i="7"/>
  <c r="Q27" i="22" s="1"/>
  <c r="Y36" i="7"/>
  <c r="Q35" i="22" s="1"/>
  <c r="Y35" i="7"/>
  <c r="Q34" i="22" s="1"/>
  <c r="Y41" i="7"/>
  <c r="Q40" i="22" s="1"/>
  <c r="Y38" i="7"/>
  <c r="Q37" i="22" s="1"/>
  <c r="Y40" i="7"/>
  <c r="Q39" i="22" s="1"/>
  <c r="Y39" i="7"/>
  <c r="Q38" i="22" s="1"/>
  <c r="Y51" i="7"/>
  <c r="Q50" i="22" s="1"/>
  <c r="Y53" i="7"/>
  <c r="Q52" i="22" s="1"/>
  <c r="Y52" i="7"/>
  <c r="Q51" i="22" s="1"/>
  <c r="Y49" i="7"/>
  <c r="Q48" i="22" s="1"/>
  <c r="Y48" i="7"/>
  <c r="Q47" i="22" s="1"/>
  <c r="Y44" i="7"/>
  <c r="Q43" i="22" s="1"/>
  <c r="Y46" i="7"/>
  <c r="Q45" i="22" s="1"/>
  <c r="Y47" i="7"/>
  <c r="Q46" i="22" s="1"/>
  <c r="P29" i="7"/>
  <c r="I28" i="22" s="1"/>
  <c r="S29" i="7"/>
  <c r="L28" i="22" s="1"/>
  <c r="W29" i="7"/>
  <c r="O28" i="22" s="1"/>
  <c r="Y29" i="7"/>
  <c r="Q28" i="22" s="1"/>
  <c r="AB29" i="7"/>
  <c r="R28" i="22" s="1"/>
  <c r="AD29" i="7"/>
  <c r="T28" i="22" s="1"/>
  <c r="AG29" i="7"/>
  <c r="U28" i="22" s="1"/>
  <c r="AI29" i="7"/>
  <c r="W28" i="22" s="1"/>
  <c r="AO61" i="7"/>
  <c r="AO62" i="7"/>
  <c r="AO63" i="7"/>
  <c r="AO64" i="7"/>
  <c r="AO65" i="7"/>
  <c r="Y24" i="7"/>
  <c r="Q23" i="22" s="1"/>
  <c r="Y25" i="7"/>
  <c r="Q24" i="22" s="1"/>
  <c r="Y15" i="7"/>
  <c r="Q14" i="22" s="1"/>
  <c r="Y16" i="7"/>
  <c r="Q15" i="22" s="1"/>
  <c r="Y14" i="7"/>
  <c r="Q13" i="22" s="1"/>
  <c r="Y17" i="7"/>
  <c r="Q16" i="22" s="1"/>
  <c r="Y45" i="7"/>
  <c r="Q44" i="22" s="1"/>
  <c r="Y50" i="7"/>
  <c r="Q49" i="22" s="1"/>
  <c r="B6" i="7"/>
  <c r="A5" i="22" s="1"/>
  <c r="B9" i="7"/>
  <c r="A8" i="22" s="1"/>
  <c r="C6" i="7"/>
  <c r="B5" i="22" s="1"/>
  <c r="C9" i="7"/>
  <c r="B8" i="22" s="1"/>
  <c r="F6" i="7"/>
  <c r="F9" i="7"/>
  <c r="G6" i="7"/>
  <c r="F5" i="22" s="1"/>
  <c r="G9" i="7"/>
  <c r="F8" i="22" s="1"/>
  <c r="H6" i="7"/>
  <c r="G5" i="22" s="1"/>
  <c r="H9" i="7"/>
  <c r="G8" i="22" s="1"/>
  <c r="K6" i="7"/>
  <c r="D6" i="18" s="1"/>
  <c r="K9" i="7"/>
  <c r="D9" i="18" s="1"/>
  <c r="L6" i="7"/>
  <c r="L9" i="7"/>
  <c r="O6" i="7"/>
  <c r="O9" i="7"/>
  <c r="P10" i="7"/>
  <c r="I9" i="22" s="1"/>
  <c r="S6" i="7"/>
  <c r="L5" i="22" s="1"/>
  <c r="S10" i="7"/>
  <c r="L9" i="22" s="1"/>
  <c r="W12" i="7"/>
  <c r="O11" i="22" s="1"/>
  <c r="Y6" i="7"/>
  <c r="Q5" i="22" s="1"/>
  <c r="Y12" i="7"/>
  <c r="Q11" i="22" s="1"/>
  <c r="Y9" i="7"/>
  <c r="Q8" i="22" s="1"/>
  <c r="Y10" i="7"/>
  <c r="Q9" i="22" s="1"/>
  <c r="Y11" i="7"/>
  <c r="Q10" i="22" s="1"/>
  <c r="Y13" i="7"/>
  <c r="Q12" i="22" s="1"/>
  <c r="Y26" i="7"/>
  <c r="Q25" i="22" s="1"/>
  <c r="Y7" i="7"/>
  <c r="Q6" i="22" s="1"/>
  <c r="Y8" i="7"/>
  <c r="Q7" i="22" s="1"/>
  <c r="Y23" i="7"/>
  <c r="Q22" i="22" s="1"/>
  <c r="AB6" i="7"/>
  <c r="R5" i="22" s="1"/>
  <c r="AB10" i="7"/>
  <c r="R9" i="22" s="1"/>
  <c r="AD6" i="7"/>
  <c r="T5" i="22" s="1"/>
  <c r="AD10" i="7"/>
  <c r="T9" i="22" s="1"/>
  <c r="AD24" i="7"/>
  <c r="T23" i="22" s="1"/>
  <c r="AD12" i="7"/>
  <c r="T11" i="22" s="1"/>
  <c r="AD9" i="7"/>
  <c r="T8" i="22" s="1"/>
  <c r="AD11" i="7"/>
  <c r="T10" i="22" s="1"/>
  <c r="AD25" i="7"/>
  <c r="T24" i="22" s="1"/>
  <c r="AD13" i="7"/>
  <c r="T12" i="22" s="1"/>
  <c r="AD26" i="7"/>
  <c r="T25" i="22" s="1"/>
  <c r="AD7" i="7"/>
  <c r="T6" i="22" s="1"/>
  <c r="AD8" i="7"/>
  <c r="T7" i="22" s="1"/>
  <c r="AD23" i="7"/>
  <c r="T22" i="22" s="1"/>
  <c r="AD33" i="7"/>
  <c r="T32" i="22" s="1"/>
  <c r="AD50" i="7"/>
  <c r="T49" i="22" s="1"/>
  <c r="AG6" i="7"/>
  <c r="U5" i="22" s="1"/>
  <c r="AI6" i="7"/>
  <c r="W5" i="22" s="1"/>
  <c r="AI24" i="7"/>
  <c r="W23" i="22" s="1"/>
  <c r="AI12" i="7"/>
  <c r="W11" i="22" s="1"/>
  <c r="AI9" i="7"/>
  <c r="W8" i="22" s="1"/>
  <c r="AI10" i="7"/>
  <c r="W9" i="22" s="1"/>
  <c r="AI11" i="7"/>
  <c r="W10" i="22" s="1"/>
  <c r="AI25" i="7"/>
  <c r="W24" i="22" s="1"/>
  <c r="AI13" i="7"/>
  <c r="W12" i="22" s="1"/>
  <c r="AI26" i="7"/>
  <c r="W25" i="22" s="1"/>
  <c r="AI7" i="7"/>
  <c r="W6" i="22" s="1"/>
  <c r="AI8" i="7"/>
  <c r="W7" i="22" s="1"/>
  <c r="AI23" i="7"/>
  <c r="W22" i="22" s="1"/>
  <c r="AI33" i="7"/>
  <c r="W32" i="22" s="1"/>
  <c r="AI50" i="7"/>
  <c r="W49" i="22" s="1"/>
  <c r="L24" i="7"/>
  <c r="L12" i="7"/>
  <c r="L10" i="7"/>
  <c r="L11" i="7"/>
  <c r="L25" i="7"/>
  <c r="L13" i="7"/>
  <c r="L26" i="7"/>
  <c r="L7" i="7"/>
  <c r="L8" i="7"/>
  <c r="L23" i="7"/>
  <c r="L33" i="7"/>
  <c r="L50" i="7"/>
  <c r="B19" i="7"/>
  <c r="A18" i="22" s="1"/>
  <c r="C19" i="7"/>
  <c r="B18" i="22" s="1"/>
  <c r="F19" i="7"/>
  <c r="G19" i="7"/>
  <c r="F18" i="22" s="1"/>
  <c r="H19" i="7"/>
  <c r="G18" i="22" s="1"/>
  <c r="K19" i="7"/>
  <c r="D19" i="18" s="1"/>
  <c r="L19" i="7"/>
  <c r="O19" i="7"/>
  <c r="P9" i="7"/>
  <c r="I8" i="22" s="1"/>
  <c r="S9" i="7"/>
  <c r="L8" i="22" s="1"/>
  <c r="W9" i="7"/>
  <c r="O8" i="22" s="1"/>
  <c r="W13" i="7"/>
  <c r="O12" i="22" s="1"/>
  <c r="AB9" i="7"/>
  <c r="R8" i="22" s="1"/>
  <c r="AB13" i="7"/>
  <c r="R12" i="22" s="1"/>
  <c r="AG9" i="7"/>
  <c r="U8" i="22" s="1"/>
  <c r="AG17" i="7"/>
  <c r="U16" i="22" s="1"/>
  <c r="AI17" i="7"/>
  <c r="W16" i="22" s="1"/>
  <c r="B10" i="7"/>
  <c r="A9" i="22" s="1"/>
  <c r="B33" i="7"/>
  <c r="A32" i="22" s="1"/>
  <c r="C10" i="7"/>
  <c r="B9" i="22" s="1"/>
  <c r="C33" i="7"/>
  <c r="B32" i="22" s="1"/>
  <c r="F10" i="7"/>
  <c r="F33" i="7"/>
  <c r="G10" i="7"/>
  <c r="F9" i="22" s="1"/>
  <c r="G33" i="7"/>
  <c r="F32" i="22" s="1"/>
  <c r="H10" i="7"/>
  <c r="G9" i="22" s="1"/>
  <c r="H33" i="7"/>
  <c r="G32" i="22" s="1"/>
  <c r="K10" i="7"/>
  <c r="D10" i="18" s="1"/>
  <c r="K33" i="7"/>
  <c r="D33" i="18" s="1"/>
  <c r="O10" i="7"/>
  <c r="O33" i="7"/>
  <c r="P11" i="7"/>
  <c r="I10" i="22" s="1"/>
  <c r="S11" i="7"/>
  <c r="L10" i="22" s="1"/>
  <c r="W10" i="7"/>
  <c r="O9" i="22" s="1"/>
  <c r="AB7" i="7"/>
  <c r="R6" i="22" s="1"/>
  <c r="AG10" i="7"/>
  <c r="U9" i="22" s="1"/>
  <c r="AG16" i="7"/>
  <c r="U15" i="22" s="1"/>
  <c r="AI16" i="7"/>
  <c r="W15" i="22" s="1"/>
  <c r="B11" i="7"/>
  <c r="A10" i="22" s="1"/>
  <c r="B14" i="7"/>
  <c r="A13" i="22" s="1"/>
  <c r="C11" i="7"/>
  <c r="B10" i="22" s="1"/>
  <c r="C14" i="7"/>
  <c r="B13" i="22" s="1"/>
  <c r="F11" i="7"/>
  <c r="F14" i="7"/>
  <c r="G11" i="7"/>
  <c r="F10" i="22" s="1"/>
  <c r="G14" i="7"/>
  <c r="F13" i="22" s="1"/>
  <c r="H11" i="7"/>
  <c r="G10" i="22" s="1"/>
  <c r="H14" i="7"/>
  <c r="G13" i="22" s="1"/>
  <c r="K11" i="7"/>
  <c r="D11" i="18" s="1"/>
  <c r="K14" i="7"/>
  <c r="D14" i="18" s="1"/>
  <c r="L14" i="7"/>
  <c r="O11" i="7"/>
  <c r="O14" i="7"/>
  <c r="P13" i="7"/>
  <c r="I12" i="22" s="1"/>
  <c r="S13" i="7"/>
  <c r="L12" i="22" s="1"/>
  <c r="W11" i="7"/>
  <c r="O10" i="22" s="1"/>
  <c r="AB11" i="7"/>
  <c r="R10" i="22" s="1"/>
  <c r="AG11" i="7"/>
  <c r="U10" i="22" s="1"/>
  <c r="B25" i="7"/>
  <c r="A24" i="22" s="1"/>
  <c r="B24" i="7"/>
  <c r="A23" i="22" s="1"/>
  <c r="C25" i="7"/>
  <c r="B24" i="22" s="1"/>
  <c r="C24" i="7"/>
  <c r="B23" i="22" s="1"/>
  <c r="F25" i="7"/>
  <c r="F24" i="7"/>
  <c r="G25" i="7"/>
  <c r="F24" i="22" s="1"/>
  <c r="G24" i="7"/>
  <c r="F23" i="22" s="1"/>
  <c r="H25" i="7"/>
  <c r="G24" i="22" s="1"/>
  <c r="H24" i="7"/>
  <c r="G23" i="22" s="1"/>
  <c r="K25" i="7"/>
  <c r="D25" i="18" s="1"/>
  <c r="K24" i="7"/>
  <c r="D24" i="18" s="1"/>
  <c r="O25" i="7"/>
  <c r="O24" i="7"/>
  <c r="P25" i="7"/>
  <c r="I24" i="22" s="1"/>
  <c r="P7" i="7"/>
  <c r="I6" i="22" s="1"/>
  <c r="S25" i="7"/>
  <c r="L24" i="22" s="1"/>
  <c r="S7" i="7"/>
  <c r="L6" i="22" s="1"/>
  <c r="W25" i="7"/>
  <c r="O24" i="22" s="1"/>
  <c r="AB25" i="7"/>
  <c r="R24" i="22" s="1"/>
  <c r="AG25" i="7"/>
  <c r="U24" i="22" s="1"/>
  <c r="AG15" i="7"/>
  <c r="U14" i="22" s="1"/>
  <c r="AI15" i="7"/>
  <c r="W14" i="22" s="1"/>
  <c r="B13" i="7"/>
  <c r="A12" i="22" s="1"/>
  <c r="C13" i="7"/>
  <c r="B12" i="22" s="1"/>
  <c r="F13" i="7"/>
  <c r="G13" i="7"/>
  <c r="F12" i="22" s="1"/>
  <c r="H13" i="7"/>
  <c r="G12" i="22" s="1"/>
  <c r="K13" i="7"/>
  <c r="D13" i="18" s="1"/>
  <c r="O13" i="7"/>
  <c r="P15" i="7"/>
  <c r="I14" i="22" s="1"/>
  <c r="S15" i="7"/>
  <c r="L14" i="22" s="1"/>
  <c r="W8" i="7"/>
  <c r="O7" i="22" s="1"/>
  <c r="AB14" i="7"/>
  <c r="R13" i="22" s="1"/>
  <c r="AD14" i="7"/>
  <c r="T13" i="22" s="1"/>
  <c r="AG13" i="7"/>
  <c r="U12" i="22" s="1"/>
  <c r="B26" i="7"/>
  <c r="A25" i="22" s="1"/>
  <c r="B50" i="7"/>
  <c r="A49" i="22" s="1"/>
  <c r="C26" i="7"/>
  <c r="B25" i="22" s="1"/>
  <c r="C50" i="7"/>
  <c r="B49" i="22" s="1"/>
  <c r="F26" i="7"/>
  <c r="F50" i="7"/>
  <c r="G26" i="7"/>
  <c r="F25" i="22" s="1"/>
  <c r="G50" i="7"/>
  <c r="F49" i="22" s="1"/>
  <c r="H26" i="7"/>
  <c r="G25" i="22" s="1"/>
  <c r="H50" i="7"/>
  <c r="G49" i="22" s="1"/>
  <c r="K26" i="7"/>
  <c r="D26" i="18" s="1"/>
  <c r="K50" i="7"/>
  <c r="D50" i="18" s="1"/>
  <c r="O26" i="7"/>
  <c r="O50" i="7"/>
  <c r="P26" i="7"/>
  <c r="I25" i="22" s="1"/>
  <c r="P8" i="7"/>
  <c r="I7" i="22" s="1"/>
  <c r="S26" i="7"/>
  <c r="L25" i="22" s="1"/>
  <c r="S8" i="7"/>
  <c r="L7" i="22" s="1"/>
  <c r="W26" i="7"/>
  <c r="O25" i="22" s="1"/>
  <c r="W15" i="7"/>
  <c r="O14" i="22" s="1"/>
  <c r="AB26" i="7"/>
  <c r="R25" i="22" s="1"/>
  <c r="AB17" i="7"/>
  <c r="R16" i="22" s="1"/>
  <c r="AD17" i="7"/>
  <c r="T16" i="22" s="1"/>
  <c r="AG26" i="7"/>
  <c r="U25" i="22" s="1"/>
  <c r="B7" i="7"/>
  <c r="A6" i="22" s="1"/>
  <c r="B17" i="7"/>
  <c r="A16" i="22" s="1"/>
  <c r="C7" i="7"/>
  <c r="B6" i="22" s="1"/>
  <c r="C17" i="7"/>
  <c r="B16" i="22" s="1"/>
  <c r="F7" i="7"/>
  <c r="F17" i="7"/>
  <c r="G7" i="7"/>
  <c r="F6" i="22" s="1"/>
  <c r="G17" i="7"/>
  <c r="F16" i="22" s="1"/>
  <c r="H7" i="7"/>
  <c r="G6" i="22" s="1"/>
  <c r="H17" i="7"/>
  <c r="G16" i="22" s="1"/>
  <c r="K7" i="7"/>
  <c r="D7" i="18" s="1"/>
  <c r="K17" i="7"/>
  <c r="D17" i="18" s="1"/>
  <c r="L17" i="7"/>
  <c r="O7" i="7"/>
  <c r="O17" i="7"/>
  <c r="P16" i="7"/>
  <c r="I15" i="22" s="1"/>
  <c r="S16" i="7"/>
  <c r="L15" i="22" s="1"/>
  <c r="W7" i="7"/>
  <c r="O6" i="22" s="1"/>
  <c r="W17" i="7"/>
  <c r="O16" i="22" s="1"/>
  <c r="AB16" i="7"/>
  <c r="R15" i="22" s="1"/>
  <c r="AD16" i="7"/>
  <c r="T15" i="22" s="1"/>
  <c r="AG7" i="7"/>
  <c r="U6" i="22" s="1"/>
  <c r="AG8" i="7"/>
  <c r="U7" i="22" s="1"/>
  <c r="B8" i="7"/>
  <c r="A7" i="22" s="1"/>
  <c r="B31" i="7"/>
  <c r="A30" i="22" s="1"/>
  <c r="C8" i="7"/>
  <c r="B7" i="22" s="1"/>
  <c r="C31" i="7"/>
  <c r="B30" i="22" s="1"/>
  <c r="F8" i="7"/>
  <c r="F31" i="7"/>
  <c r="G8" i="7"/>
  <c r="F7" i="22" s="1"/>
  <c r="G31" i="7"/>
  <c r="F30" i="22" s="1"/>
  <c r="H8" i="7"/>
  <c r="G7" i="22" s="1"/>
  <c r="H31" i="7"/>
  <c r="G30" i="22" s="1"/>
  <c r="K8" i="7"/>
  <c r="D8" i="18" s="1"/>
  <c r="K31" i="7"/>
  <c r="D31" i="18" s="1"/>
  <c r="L31" i="7"/>
  <c r="O8" i="7"/>
  <c r="O31" i="7"/>
  <c r="P14" i="7"/>
  <c r="I13" i="22" s="1"/>
  <c r="S14" i="7"/>
  <c r="L13" i="22" s="1"/>
  <c r="W14" i="7"/>
  <c r="O13" i="22" s="1"/>
  <c r="AB8" i="7"/>
  <c r="R7" i="22" s="1"/>
  <c r="AB15" i="7"/>
  <c r="R14" i="22" s="1"/>
  <c r="AD15" i="7"/>
  <c r="T14" i="22" s="1"/>
  <c r="B23" i="7"/>
  <c r="A22" i="22" s="1"/>
  <c r="B32" i="7"/>
  <c r="A31" i="22" s="1"/>
  <c r="C23" i="7"/>
  <c r="B22" i="22" s="1"/>
  <c r="C32" i="7"/>
  <c r="B31" i="22" s="1"/>
  <c r="F23" i="7"/>
  <c r="F32" i="7"/>
  <c r="G23" i="7"/>
  <c r="F22" i="22" s="1"/>
  <c r="G32" i="7"/>
  <c r="F31" i="22" s="1"/>
  <c r="H23" i="7"/>
  <c r="G22" i="22" s="1"/>
  <c r="H32" i="7"/>
  <c r="G31" i="22" s="1"/>
  <c r="K23" i="7"/>
  <c r="D23" i="18" s="1"/>
  <c r="K32" i="7"/>
  <c r="D32" i="18" s="1"/>
  <c r="L32" i="7"/>
  <c r="O23" i="7"/>
  <c r="O32" i="7"/>
  <c r="P23" i="7"/>
  <c r="I22" i="22" s="1"/>
  <c r="P17" i="7"/>
  <c r="I16" i="22" s="1"/>
  <c r="S23" i="7"/>
  <c r="L22" i="22" s="1"/>
  <c r="S17" i="7"/>
  <c r="L16" i="22" s="1"/>
  <c r="W23" i="7"/>
  <c r="O22" i="22" s="1"/>
  <c r="W16" i="7"/>
  <c r="O15" i="22" s="1"/>
  <c r="AB23" i="7"/>
  <c r="R22" i="22" s="1"/>
  <c r="AG23" i="7"/>
  <c r="U22" i="22" s="1"/>
  <c r="AG12" i="7"/>
  <c r="U11" i="22" s="1"/>
  <c r="B41" i="7"/>
  <c r="A40" i="22" s="1"/>
  <c r="C41" i="7"/>
  <c r="B40" i="22" s="1"/>
  <c r="F41" i="7"/>
  <c r="G41" i="7"/>
  <c r="F40" i="22" s="1"/>
  <c r="H41" i="7"/>
  <c r="G40" i="22" s="1"/>
  <c r="K41" i="7"/>
  <c r="D41" i="18" s="1"/>
  <c r="L41" i="7"/>
  <c r="O41" i="7"/>
  <c r="B42" i="7"/>
  <c r="A41" i="22" s="1"/>
  <c r="B16" i="7"/>
  <c r="A15" i="22" s="1"/>
  <c r="C42" i="7"/>
  <c r="B41" i="22" s="1"/>
  <c r="C16" i="7"/>
  <c r="B15" i="22" s="1"/>
  <c r="F42" i="7"/>
  <c r="F16" i="7"/>
  <c r="G42" i="7"/>
  <c r="F41" i="22" s="1"/>
  <c r="G16" i="7"/>
  <c r="F15" i="22" s="1"/>
  <c r="H42" i="7"/>
  <c r="G41" i="22" s="1"/>
  <c r="H16" i="7"/>
  <c r="G15" i="22" s="1"/>
  <c r="K42" i="7"/>
  <c r="D42" i="18" s="1"/>
  <c r="K16" i="7"/>
  <c r="D16" i="18" s="1"/>
  <c r="L42" i="7"/>
  <c r="L16" i="7"/>
  <c r="O42" i="7"/>
  <c r="O16" i="7"/>
  <c r="P42" i="7"/>
  <c r="I41" i="22" s="1"/>
  <c r="P20" i="7"/>
  <c r="I19" i="22" s="1"/>
  <c r="S42" i="7"/>
  <c r="L41" i="22" s="1"/>
  <c r="S20" i="7"/>
  <c r="L19" i="22" s="1"/>
  <c r="W42" i="7"/>
  <c r="O41" i="22" s="1"/>
  <c r="W18" i="7"/>
  <c r="O17" i="22" s="1"/>
  <c r="W43" i="7"/>
  <c r="O42" i="22" s="1"/>
  <c r="Y42" i="7"/>
  <c r="Q41" i="22" s="1"/>
  <c r="Y18" i="7"/>
  <c r="Q17" i="22" s="1"/>
  <c r="Y43" i="7"/>
  <c r="Q42" i="22" s="1"/>
  <c r="AB42" i="7"/>
  <c r="R41" i="22" s="1"/>
  <c r="AB18" i="7"/>
  <c r="R17" i="22" s="1"/>
  <c r="AD42" i="7"/>
  <c r="T41" i="22" s="1"/>
  <c r="AD18" i="7"/>
  <c r="T17" i="22" s="1"/>
  <c r="AG42" i="7"/>
  <c r="U41" i="22" s="1"/>
  <c r="AI42" i="7"/>
  <c r="W41" i="22" s="1"/>
  <c r="B18" i="7"/>
  <c r="A17" i="22" s="1"/>
  <c r="C18" i="7"/>
  <c r="B17" i="22" s="1"/>
  <c r="F18" i="7"/>
  <c r="G18" i="7"/>
  <c r="F17" i="22" s="1"/>
  <c r="H18" i="7"/>
  <c r="G17" i="22" s="1"/>
  <c r="K18" i="7"/>
  <c r="D18" i="18" s="1"/>
  <c r="L18" i="7"/>
  <c r="O18" i="7"/>
  <c r="P18" i="7"/>
  <c r="I17" i="22" s="1"/>
  <c r="P19" i="7"/>
  <c r="I18" i="22" s="1"/>
  <c r="S18" i="7"/>
  <c r="L17" i="22" s="1"/>
  <c r="S19" i="7"/>
  <c r="L18" i="22" s="1"/>
  <c r="W19" i="7"/>
  <c r="O18" i="22" s="1"/>
  <c r="Y19" i="7"/>
  <c r="Q18" i="22" s="1"/>
  <c r="Y22" i="7"/>
  <c r="Q21" i="22" s="1"/>
  <c r="Y21" i="7"/>
  <c r="Q20" i="22" s="1"/>
  <c r="Y20" i="7"/>
  <c r="Q19" i="22" s="1"/>
  <c r="AB19" i="7"/>
  <c r="R18" i="22" s="1"/>
  <c r="AD19" i="7"/>
  <c r="T18" i="22" s="1"/>
  <c r="AD46" i="7"/>
  <c r="T45" i="22" s="1"/>
  <c r="AD22" i="7"/>
  <c r="T21" i="22" s="1"/>
  <c r="AD43" i="7"/>
  <c r="T42" i="22" s="1"/>
  <c r="AD45" i="7"/>
  <c r="T44" i="22" s="1"/>
  <c r="AD21" i="7"/>
  <c r="T20" i="22" s="1"/>
  <c r="AD44" i="7"/>
  <c r="T43" i="22" s="1"/>
  <c r="AD20" i="7"/>
  <c r="T19" i="22" s="1"/>
  <c r="AD47" i="7"/>
  <c r="T46" i="22" s="1"/>
  <c r="AD35" i="7"/>
  <c r="T34" i="22" s="1"/>
  <c r="AG18" i="7"/>
  <c r="U17" i="22" s="1"/>
  <c r="AI18" i="7"/>
  <c r="W17" i="22" s="1"/>
  <c r="AI46" i="7"/>
  <c r="W45" i="22" s="1"/>
  <c r="AI22" i="7"/>
  <c r="W21" i="22" s="1"/>
  <c r="AI19" i="7"/>
  <c r="W18" i="22" s="1"/>
  <c r="AI43" i="7"/>
  <c r="W42" i="22" s="1"/>
  <c r="AI45" i="7"/>
  <c r="W44" i="22" s="1"/>
  <c r="AI21" i="7"/>
  <c r="W20" i="22" s="1"/>
  <c r="AI44" i="7"/>
  <c r="W43" i="22" s="1"/>
  <c r="AI20" i="7"/>
  <c r="W19" i="22" s="1"/>
  <c r="AI47" i="7"/>
  <c r="W46" i="22" s="1"/>
  <c r="AI35" i="7"/>
  <c r="W34" i="22" s="1"/>
  <c r="L46" i="7"/>
  <c r="L22" i="7"/>
  <c r="L43" i="7"/>
  <c r="L45" i="7"/>
  <c r="L21" i="7"/>
  <c r="L44" i="7"/>
  <c r="L20" i="7"/>
  <c r="L47" i="7"/>
  <c r="L35" i="7"/>
  <c r="B46" i="7"/>
  <c r="A45" i="22" s="1"/>
  <c r="B15" i="7"/>
  <c r="A14" i="22" s="1"/>
  <c r="C46" i="7"/>
  <c r="B45" i="22" s="1"/>
  <c r="C15" i="7"/>
  <c r="B14" i="22" s="1"/>
  <c r="F46" i="7"/>
  <c r="F15" i="7"/>
  <c r="G46" i="7"/>
  <c r="F45" i="22" s="1"/>
  <c r="G15" i="7"/>
  <c r="F14" i="22" s="1"/>
  <c r="H46" i="7"/>
  <c r="G45" i="22" s="1"/>
  <c r="H15" i="7"/>
  <c r="G14" i="22" s="1"/>
  <c r="K46" i="7"/>
  <c r="D46" i="18" s="1"/>
  <c r="K15" i="7"/>
  <c r="D15" i="18" s="1"/>
  <c r="L15" i="7"/>
  <c r="O46" i="7"/>
  <c r="O15" i="7"/>
  <c r="P46" i="7"/>
  <c r="I45" i="22" s="1"/>
  <c r="S46" i="7"/>
  <c r="L45" i="22" s="1"/>
  <c r="W46" i="7"/>
  <c r="O45" i="22" s="1"/>
  <c r="W22" i="7"/>
  <c r="O21" i="22" s="1"/>
  <c r="AB46" i="7"/>
  <c r="R45" i="22" s="1"/>
  <c r="AB22" i="7"/>
  <c r="R21" i="22" s="1"/>
  <c r="AG46" i="7"/>
  <c r="U45" i="22" s="1"/>
  <c r="AG20" i="7"/>
  <c r="U19" i="22" s="1"/>
  <c r="B22" i="7"/>
  <c r="A21" i="22" s="1"/>
  <c r="C22" i="7"/>
  <c r="B21" i="22" s="1"/>
  <c r="F22" i="7"/>
  <c r="G22" i="7"/>
  <c r="F21" i="22" s="1"/>
  <c r="H22" i="7"/>
  <c r="G21" i="22" s="1"/>
  <c r="K22" i="7"/>
  <c r="D22" i="18" s="1"/>
  <c r="O22" i="7"/>
  <c r="P22" i="7"/>
  <c r="I21" i="22" s="1"/>
  <c r="S22" i="7"/>
  <c r="L21" i="22" s="1"/>
  <c r="AB21" i="7"/>
  <c r="R20" i="22" s="1"/>
  <c r="AG22" i="7"/>
  <c r="U21" i="22" s="1"/>
  <c r="AG21" i="7"/>
  <c r="U20" i="22" s="1"/>
  <c r="B34" i="7"/>
  <c r="A33" i="22" s="1"/>
  <c r="C34" i="7"/>
  <c r="B33" i="22" s="1"/>
  <c r="F34" i="7"/>
  <c r="G34" i="7"/>
  <c r="F33" i="22" s="1"/>
  <c r="H34" i="7"/>
  <c r="G33" i="22" s="1"/>
  <c r="K34" i="7"/>
  <c r="D34" i="18" s="1"/>
  <c r="L34" i="7"/>
  <c r="O34" i="7"/>
  <c r="W20" i="7"/>
  <c r="O19" i="22" s="1"/>
  <c r="AB43" i="7"/>
  <c r="R42" i="22" s="1"/>
  <c r="AG19" i="7"/>
  <c r="U18" i="22" s="1"/>
  <c r="B43" i="7"/>
  <c r="A42" i="22" s="1"/>
  <c r="B37" i="7"/>
  <c r="A36" i="22" s="1"/>
  <c r="C43" i="7"/>
  <c r="B42" i="22" s="1"/>
  <c r="C37" i="7"/>
  <c r="B36" i="22" s="1"/>
  <c r="F43" i="7"/>
  <c r="F37" i="7"/>
  <c r="G43" i="7"/>
  <c r="F42" i="22" s="1"/>
  <c r="G37" i="7"/>
  <c r="F36" i="22" s="1"/>
  <c r="H43" i="7"/>
  <c r="G42" i="22" s="1"/>
  <c r="H37" i="7"/>
  <c r="G36" i="22" s="1"/>
  <c r="K43" i="7"/>
  <c r="D43" i="18" s="1"/>
  <c r="K37" i="7"/>
  <c r="D37" i="18" s="1"/>
  <c r="L37" i="7"/>
  <c r="O43" i="7"/>
  <c r="O37" i="7"/>
  <c r="P43" i="7"/>
  <c r="I42" i="22" s="1"/>
  <c r="P21" i="7"/>
  <c r="I20" i="22" s="1"/>
  <c r="S43" i="7"/>
  <c r="L42" i="22" s="1"/>
  <c r="S21" i="7"/>
  <c r="L20" i="22" s="1"/>
  <c r="AG43" i="7"/>
  <c r="U42" i="22" s="1"/>
  <c r="B45" i="7"/>
  <c r="A44" i="22" s="1"/>
  <c r="C45" i="7"/>
  <c r="B44" i="22" s="1"/>
  <c r="F45" i="7"/>
  <c r="G45" i="7"/>
  <c r="F44" i="22" s="1"/>
  <c r="H45" i="7"/>
  <c r="G44" i="22" s="1"/>
  <c r="K45" i="7"/>
  <c r="D45" i="18" s="1"/>
  <c r="O45" i="7"/>
  <c r="P45" i="7"/>
  <c r="I44" i="22" s="1"/>
  <c r="S45" i="7"/>
  <c r="L44" i="22" s="1"/>
  <c r="W45" i="7"/>
  <c r="O44" i="22" s="1"/>
  <c r="W21" i="7"/>
  <c r="O20" i="22" s="1"/>
  <c r="AB45" i="7"/>
  <c r="R44" i="22" s="1"/>
  <c r="AB20" i="7"/>
  <c r="R19" i="22" s="1"/>
  <c r="AG45" i="7"/>
  <c r="U44" i="22" s="1"/>
  <c r="B21" i="7"/>
  <c r="A20" i="22" s="1"/>
  <c r="B38" i="7"/>
  <c r="A37" i="22" s="1"/>
  <c r="C21" i="7"/>
  <c r="B20" i="22" s="1"/>
  <c r="C38" i="7"/>
  <c r="B37" i="22" s="1"/>
  <c r="F21" i="7"/>
  <c r="F38" i="7"/>
  <c r="G21" i="7"/>
  <c r="F20" i="22" s="1"/>
  <c r="G38" i="7"/>
  <c r="F37" i="22" s="1"/>
  <c r="H21" i="7"/>
  <c r="G20" i="22" s="1"/>
  <c r="H38" i="7"/>
  <c r="G37" i="22" s="1"/>
  <c r="K21" i="7"/>
  <c r="D21" i="18" s="1"/>
  <c r="K38" i="7"/>
  <c r="D38" i="18" s="1"/>
  <c r="L38" i="7"/>
  <c r="O21" i="7"/>
  <c r="O38" i="7"/>
  <c r="B44" i="7"/>
  <c r="A43" i="22" s="1"/>
  <c r="B53" i="7"/>
  <c r="A52" i="22" s="1"/>
  <c r="C44" i="7"/>
  <c r="B43" i="22" s="1"/>
  <c r="C53" i="7"/>
  <c r="B52" i="22" s="1"/>
  <c r="F44" i="7"/>
  <c r="F53" i="7"/>
  <c r="G44" i="7"/>
  <c r="F43" i="22" s="1"/>
  <c r="G53" i="7"/>
  <c r="F52" i="22" s="1"/>
  <c r="H44" i="7"/>
  <c r="G43" i="22" s="1"/>
  <c r="H53" i="7"/>
  <c r="G52" i="22" s="1"/>
  <c r="K44" i="7"/>
  <c r="D44" i="18" s="1"/>
  <c r="K53" i="7"/>
  <c r="D53" i="18" s="1"/>
  <c r="L53" i="7"/>
  <c r="O44" i="7"/>
  <c r="O53" i="7"/>
  <c r="P44" i="7"/>
  <c r="I43" i="22" s="1"/>
  <c r="P34" i="7"/>
  <c r="I33" i="22" s="1"/>
  <c r="S44" i="7"/>
  <c r="L43" i="22" s="1"/>
  <c r="S34" i="7"/>
  <c r="L33" i="22" s="1"/>
  <c r="W44" i="7"/>
  <c r="O43" i="22" s="1"/>
  <c r="W31" i="7"/>
  <c r="O30" i="22" s="1"/>
  <c r="Y31" i="7"/>
  <c r="Q30" i="22" s="1"/>
  <c r="AB44" i="7"/>
  <c r="R43" i="22" s="1"/>
  <c r="AB30" i="7"/>
  <c r="R29" i="22" s="1"/>
  <c r="AD30" i="7"/>
  <c r="T29" i="22" s="1"/>
  <c r="AG44" i="7"/>
  <c r="U43" i="22" s="1"/>
  <c r="AG30" i="7"/>
  <c r="U29" i="22" s="1"/>
  <c r="AI30" i="7"/>
  <c r="W29" i="22" s="1"/>
  <c r="B20" i="7"/>
  <c r="A19" i="22" s="1"/>
  <c r="B47" i="7"/>
  <c r="A46" i="22" s="1"/>
  <c r="C20" i="7"/>
  <c r="B19" i="22" s="1"/>
  <c r="C47" i="7"/>
  <c r="B46" i="22" s="1"/>
  <c r="F20" i="7"/>
  <c r="F47" i="7"/>
  <c r="G20" i="7"/>
  <c r="F19" i="22" s="1"/>
  <c r="G47" i="7"/>
  <c r="F46" i="22" s="1"/>
  <c r="H20" i="7"/>
  <c r="G19" i="22" s="1"/>
  <c r="H47" i="7"/>
  <c r="G46" i="22" s="1"/>
  <c r="K20" i="7"/>
  <c r="D20" i="18" s="1"/>
  <c r="K47" i="7"/>
  <c r="D47" i="18" s="1"/>
  <c r="O20" i="7"/>
  <c r="O47" i="7"/>
  <c r="P30" i="7"/>
  <c r="I29" i="22" s="1"/>
  <c r="S30" i="7"/>
  <c r="L29" i="22" s="1"/>
  <c r="W32" i="7"/>
  <c r="O31" i="22" s="1"/>
  <c r="Y32" i="7"/>
  <c r="Q31" i="22" s="1"/>
  <c r="AB34" i="7"/>
  <c r="R33" i="22" s="1"/>
  <c r="AD34" i="7"/>
  <c r="T33" i="22" s="1"/>
  <c r="AG34" i="7"/>
  <c r="U33" i="22" s="1"/>
  <c r="AI34" i="7"/>
  <c r="W33" i="22" s="1"/>
  <c r="P47" i="7"/>
  <c r="I46" i="22" s="1"/>
  <c r="P32" i="7"/>
  <c r="I31" i="22" s="1"/>
  <c r="S47" i="7"/>
  <c r="L46" i="22" s="1"/>
  <c r="S32" i="7"/>
  <c r="L31" i="22" s="1"/>
  <c r="W47" i="7"/>
  <c r="O46" i="22" s="1"/>
  <c r="W34" i="7"/>
  <c r="O33" i="22" s="1"/>
  <c r="Y34" i="7"/>
  <c r="Q33" i="22" s="1"/>
  <c r="AB47" i="7"/>
  <c r="R46" i="22" s="1"/>
  <c r="AB31" i="7"/>
  <c r="R30" i="22" s="1"/>
  <c r="AD31" i="7"/>
  <c r="T30" i="22" s="1"/>
  <c r="AG47" i="7"/>
  <c r="U46" i="22" s="1"/>
  <c r="AG32" i="7"/>
  <c r="U31" i="22" s="1"/>
  <c r="AI32" i="7"/>
  <c r="W31" i="22" s="1"/>
  <c r="P31" i="7"/>
  <c r="I30" i="22" s="1"/>
  <c r="S31" i="7"/>
  <c r="L30" i="22" s="1"/>
  <c r="W30" i="7"/>
  <c r="O29" i="22" s="1"/>
  <c r="AB32" i="7"/>
  <c r="R31" i="22" s="1"/>
  <c r="AD32" i="7"/>
  <c r="T31" i="22" s="1"/>
  <c r="AG31" i="7"/>
  <c r="U30" i="22" s="1"/>
  <c r="AI31" i="7"/>
  <c r="W30" i="22" s="1"/>
  <c r="B30" i="7"/>
  <c r="A29" i="22" s="1"/>
  <c r="B35" i="7"/>
  <c r="A34" i="22" s="1"/>
  <c r="C30" i="7"/>
  <c r="B29" i="22" s="1"/>
  <c r="C35" i="7"/>
  <c r="B34" i="22" s="1"/>
  <c r="F30" i="7"/>
  <c r="F35" i="7"/>
  <c r="G30" i="7"/>
  <c r="F29" i="22" s="1"/>
  <c r="G35" i="7"/>
  <c r="F34" i="22" s="1"/>
  <c r="H30" i="7"/>
  <c r="G29" i="22" s="1"/>
  <c r="H35" i="7"/>
  <c r="G34" i="22" s="1"/>
  <c r="K30" i="7"/>
  <c r="D30" i="18" s="1"/>
  <c r="K35" i="7"/>
  <c r="D35" i="18" s="1"/>
  <c r="L30" i="7"/>
  <c r="O30" i="7"/>
  <c r="O35" i="7"/>
  <c r="P33" i="7"/>
  <c r="I32" i="22" s="1"/>
  <c r="S33" i="7"/>
  <c r="L32" i="22" s="1"/>
  <c r="W33" i="7"/>
  <c r="O32" i="22" s="1"/>
  <c r="AB33" i="7"/>
  <c r="R32" i="22" s="1"/>
  <c r="AG33" i="7"/>
  <c r="U32" i="22" s="1"/>
  <c r="B49" i="7"/>
  <c r="A48" i="22" s="1"/>
  <c r="C49" i="7"/>
  <c r="B48" i="22" s="1"/>
  <c r="F49" i="7"/>
  <c r="G49" i="7"/>
  <c r="F48" i="22" s="1"/>
  <c r="H49" i="7"/>
  <c r="G48" i="22" s="1"/>
  <c r="K49" i="7"/>
  <c r="D49" i="18" s="1"/>
  <c r="L49" i="7"/>
  <c r="O49" i="7"/>
  <c r="P36" i="7"/>
  <c r="I35" i="22" s="1"/>
  <c r="S36" i="7"/>
  <c r="L35" i="22" s="1"/>
  <c r="W27" i="7"/>
  <c r="O26" i="22" s="1"/>
  <c r="W37" i="7"/>
  <c r="O36" i="22" s="1"/>
  <c r="AB28" i="7"/>
  <c r="R27" i="22" s="1"/>
  <c r="AD28" i="7"/>
  <c r="T27" i="22" s="1"/>
  <c r="P27" i="7"/>
  <c r="I26" i="22" s="1"/>
  <c r="S27" i="7"/>
  <c r="L26" i="22" s="1"/>
  <c r="AB36" i="7"/>
  <c r="R35" i="22" s="1"/>
  <c r="AB27" i="7"/>
  <c r="R26" i="22" s="1"/>
  <c r="AD36" i="7"/>
  <c r="T35" i="22" s="1"/>
  <c r="AD27" i="7"/>
  <c r="T26" i="22" s="1"/>
  <c r="AG27" i="7"/>
  <c r="U26" i="22" s="1"/>
  <c r="AI27" i="7"/>
  <c r="W26" i="22" s="1"/>
  <c r="B52" i="7"/>
  <c r="A51" i="22" s="1"/>
  <c r="C52" i="7"/>
  <c r="B51" i="22" s="1"/>
  <c r="F52" i="7"/>
  <c r="G52" i="7"/>
  <c r="F51" i="22" s="1"/>
  <c r="H52" i="7"/>
  <c r="G51" i="22" s="1"/>
  <c r="K52" i="7"/>
  <c r="D52" i="18" s="1"/>
  <c r="L52" i="7"/>
  <c r="O52" i="7"/>
  <c r="W28" i="7"/>
  <c r="O27" i="22" s="1"/>
  <c r="W36" i="7"/>
  <c r="O35" i="22" s="1"/>
  <c r="AG36" i="7"/>
  <c r="U35" i="22" s="1"/>
  <c r="AG28" i="7"/>
  <c r="U27" i="22" s="1"/>
  <c r="AI36" i="7"/>
  <c r="W35" i="22" s="1"/>
  <c r="AI28" i="7"/>
  <c r="W27" i="22" s="1"/>
  <c r="P37" i="7"/>
  <c r="I36" i="22" s="1"/>
  <c r="P28" i="7"/>
  <c r="I27" i="22" s="1"/>
  <c r="S37" i="7"/>
  <c r="L36" i="22" s="1"/>
  <c r="S28" i="7"/>
  <c r="L27" i="22" s="1"/>
  <c r="AB37" i="7"/>
  <c r="R36" i="22" s="1"/>
  <c r="AD37" i="7"/>
  <c r="T36" i="22" s="1"/>
  <c r="AG37" i="7"/>
  <c r="U36" i="22" s="1"/>
  <c r="AI37" i="7"/>
  <c r="W36" i="22" s="1"/>
  <c r="B40" i="7"/>
  <c r="A39" i="22" s="1"/>
  <c r="C40" i="7"/>
  <c r="B39" i="22" s="1"/>
  <c r="F40" i="7"/>
  <c r="G40" i="7"/>
  <c r="F39" i="22" s="1"/>
  <c r="H40" i="7"/>
  <c r="G39" i="22" s="1"/>
  <c r="K40" i="7"/>
  <c r="D40" i="18" s="1"/>
  <c r="L40" i="7"/>
  <c r="O40" i="7"/>
  <c r="P40" i="7"/>
  <c r="I39" i="22" s="1"/>
  <c r="P35" i="7"/>
  <c r="I34" i="22" s="1"/>
  <c r="S40" i="7"/>
  <c r="L39" i="22" s="1"/>
  <c r="S35" i="7"/>
  <c r="L34" i="22" s="1"/>
  <c r="W40" i="7"/>
  <c r="O39" i="22" s="1"/>
  <c r="W53" i="7"/>
  <c r="O52" i="22" s="1"/>
  <c r="W35" i="7"/>
  <c r="O34" i="22" s="1"/>
  <c r="AB40" i="7"/>
  <c r="R39" i="22" s="1"/>
  <c r="AB35" i="7"/>
  <c r="R34" i="22" s="1"/>
  <c r="AD40" i="7"/>
  <c r="T39" i="22" s="1"/>
  <c r="AG40" i="7"/>
  <c r="U39" i="22" s="1"/>
  <c r="AG35" i="7"/>
  <c r="U34" i="22" s="1"/>
  <c r="AI40" i="7"/>
  <c r="W39" i="22" s="1"/>
  <c r="B36" i="7"/>
  <c r="A35" i="22" s="1"/>
  <c r="C36" i="7"/>
  <c r="B35" i="22" s="1"/>
  <c r="F36" i="7"/>
  <c r="G36" i="7"/>
  <c r="F35" i="22" s="1"/>
  <c r="H36" i="7"/>
  <c r="G35" i="22" s="1"/>
  <c r="K36" i="7"/>
  <c r="D36" i="18" s="1"/>
  <c r="L36" i="7"/>
  <c r="O36" i="7"/>
  <c r="B28" i="7"/>
  <c r="A27" i="22" s="1"/>
  <c r="C28" i="7"/>
  <c r="B27" i="22" s="1"/>
  <c r="F28" i="7"/>
  <c r="G28" i="7"/>
  <c r="F27" i="22" s="1"/>
  <c r="H28" i="7"/>
  <c r="G27" i="22" s="1"/>
  <c r="K28" i="7"/>
  <c r="D28" i="18" s="1"/>
  <c r="L28" i="7"/>
  <c r="O28" i="7"/>
  <c r="W41" i="7"/>
  <c r="O40" i="22" s="1"/>
  <c r="B39" i="7"/>
  <c r="A38" i="22" s="1"/>
  <c r="C39" i="7"/>
  <c r="B38" i="22" s="1"/>
  <c r="F39" i="7"/>
  <c r="G39" i="7"/>
  <c r="F38" i="22" s="1"/>
  <c r="H39" i="7"/>
  <c r="G38" i="22" s="1"/>
  <c r="K39" i="7"/>
  <c r="D39" i="18" s="1"/>
  <c r="L39" i="7"/>
  <c r="O39" i="7"/>
  <c r="P39" i="7"/>
  <c r="I38" i="22" s="1"/>
  <c r="S39" i="7"/>
  <c r="L38" i="22" s="1"/>
  <c r="W39" i="7"/>
  <c r="O38" i="22" s="1"/>
  <c r="W38" i="7"/>
  <c r="O37" i="22" s="1"/>
  <c r="AB39" i="7"/>
  <c r="R38" i="22" s="1"/>
  <c r="AD39" i="7"/>
  <c r="T38" i="22" s="1"/>
  <c r="AD38" i="7"/>
  <c r="T37" i="22" s="1"/>
  <c r="AD41" i="7"/>
  <c r="T40" i="22" s="1"/>
  <c r="AG39" i="7"/>
  <c r="U38" i="22" s="1"/>
  <c r="AI39" i="7"/>
  <c r="W38" i="22" s="1"/>
  <c r="AI38" i="7"/>
  <c r="W37" i="22" s="1"/>
  <c r="AI41" i="7"/>
  <c r="W40" i="22" s="1"/>
  <c r="L27" i="7"/>
  <c r="L29" i="7"/>
  <c r="B27" i="7"/>
  <c r="A26" i="22" s="1"/>
  <c r="C27" i="7"/>
  <c r="B26" i="22" s="1"/>
  <c r="F27" i="7"/>
  <c r="G27" i="7"/>
  <c r="F26" i="22" s="1"/>
  <c r="H27" i="7"/>
  <c r="G26" i="22" s="1"/>
  <c r="K27" i="7"/>
  <c r="D27" i="18" s="1"/>
  <c r="O27" i="7"/>
  <c r="P38" i="7"/>
  <c r="I37" i="22" s="1"/>
  <c r="S38" i="7"/>
  <c r="L37" i="22" s="1"/>
  <c r="AB38" i="7"/>
  <c r="R37" i="22" s="1"/>
  <c r="AG38" i="7"/>
  <c r="U37" i="22" s="1"/>
  <c r="B29" i="7"/>
  <c r="A28" i="22" s="1"/>
  <c r="C29" i="7"/>
  <c r="B28" i="22" s="1"/>
  <c r="F29" i="7"/>
  <c r="G29" i="7"/>
  <c r="F28" i="22" s="1"/>
  <c r="H29" i="7"/>
  <c r="G28" i="22" s="1"/>
  <c r="K29" i="7"/>
  <c r="D29" i="18" s="1"/>
  <c r="O29" i="7"/>
  <c r="P41" i="7"/>
  <c r="I40" i="22" s="1"/>
  <c r="S41" i="7"/>
  <c r="L40" i="22" s="1"/>
  <c r="AB41" i="7"/>
  <c r="R40" i="22" s="1"/>
  <c r="AG41" i="7"/>
  <c r="U40" i="22" s="1"/>
  <c r="B51" i="7"/>
  <c r="A50" i="22" s="1"/>
  <c r="C51" i="7"/>
  <c r="B50" i="22" s="1"/>
  <c r="F51" i="7"/>
  <c r="G51" i="7"/>
  <c r="F50" i="22" s="1"/>
  <c r="H51" i="7"/>
  <c r="G50" i="22" s="1"/>
  <c r="K51" i="7"/>
  <c r="D51" i="18" s="1"/>
  <c r="L51" i="7"/>
  <c r="O51" i="7"/>
  <c r="P51" i="7"/>
  <c r="I50" i="22" s="1"/>
  <c r="S51" i="7"/>
  <c r="L50" i="22" s="1"/>
  <c r="W51" i="7"/>
  <c r="O50" i="22" s="1"/>
  <c r="AB53" i="7"/>
  <c r="R52" i="22" s="1"/>
  <c r="AD53" i="7"/>
  <c r="T52" i="22" s="1"/>
  <c r="AG51" i="7"/>
  <c r="U50" i="22" s="1"/>
  <c r="AI51" i="7"/>
  <c r="W50" i="22" s="1"/>
  <c r="P52" i="7"/>
  <c r="I51" i="22" s="1"/>
  <c r="S52" i="7"/>
  <c r="L51" i="22" s="1"/>
  <c r="AB52" i="7"/>
  <c r="R51" i="22" s="1"/>
  <c r="AD52" i="7"/>
  <c r="T51" i="22" s="1"/>
  <c r="AG52" i="7"/>
  <c r="U51" i="22" s="1"/>
  <c r="AI52" i="7"/>
  <c r="W51" i="22" s="1"/>
  <c r="B12" i="7"/>
  <c r="A11" i="22" s="1"/>
  <c r="C12" i="7"/>
  <c r="B11" i="22" s="1"/>
  <c r="F12" i="7"/>
  <c r="G12" i="7"/>
  <c r="F11" i="22" s="1"/>
  <c r="H12" i="7"/>
  <c r="G11" i="22" s="1"/>
  <c r="K12" i="7"/>
  <c r="D12" i="18" s="1"/>
  <c r="O12" i="7"/>
  <c r="P53" i="7"/>
  <c r="I52" i="22" s="1"/>
  <c r="S53" i="7"/>
  <c r="L52" i="22" s="1"/>
  <c r="W52" i="7"/>
  <c r="O51" i="22" s="1"/>
  <c r="AB51" i="7"/>
  <c r="R50" i="22" s="1"/>
  <c r="AD51" i="7"/>
  <c r="T50" i="22" s="1"/>
  <c r="AG53" i="7"/>
  <c r="U52" i="22" s="1"/>
  <c r="AI53" i="7"/>
  <c r="W52" i="22" s="1"/>
  <c r="P48" i="7"/>
  <c r="I47" i="22" s="1"/>
  <c r="S48" i="7"/>
  <c r="L47" i="22" s="1"/>
  <c r="W49" i="7"/>
  <c r="O48" i="22" s="1"/>
  <c r="AG48" i="7"/>
  <c r="U47" i="22" s="1"/>
  <c r="AI48" i="7"/>
  <c r="W47" i="22" s="1"/>
  <c r="B48" i="7"/>
  <c r="A47" i="22" s="1"/>
  <c r="C48" i="7"/>
  <c r="B47" i="22" s="1"/>
  <c r="F48" i="7"/>
  <c r="G48" i="7"/>
  <c r="F47" i="22" s="1"/>
  <c r="H48" i="7"/>
  <c r="G47" i="22" s="1"/>
  <c r="K48" i="7"/>
  <c r="D48" i="18" s="1"/>
  <c r="L48" i="7"/>
  <c r="O48" i="7"/>
  <c r="W48" i="7"/>
  <c r="O47" i="22" s="1"/>
  <c r="AB49" i="7"/>
  <c r="R48" i="22" s="1"/>
  <c r="AD49" i="7"/>
  <c r="T48" i="22" s="1"/>
  <c r="AG14" i="7"/>
  <c r="U13" i="22" s="1"/>
  <c r="AI14" i="7"/>
  <c r="W13" i="22" s="1"/>
  <c r="P49" i="7"/>
  <c r="I48" i="22" s="1"/>
  <c r="S49" i="7"/>
  <c r="L48" i="22" s="1"/>
  <c r="AG49" i="7"/>
  <c r="U48" i="22" s="1"/>
  <c r="AI49" i="7"/>
  <c r="W48" i="22" s="1"/>
  <c r="AB48" i="7"/>
  <c r="R47" i="22" s="1"/>
  <c r="AD48" i="7"/>
  <c r="T47" i="22" s="1"/>
  <c r="P50" i="7"/>
  <c r="I49" i="22" s="1"/>
  <c r="S50" i="7"/>
  <c r="L49" i="22" s="1"/>
  <c r="W50" i="7"/>
  <c r="O49" i="22" s="1"/>
  <c r="AB50" i="7"/>
  <c r="R49" i="22" s="1"/>
  <c r="AG50" i="7"/>
  <c r="U49" i="22" s="1"/>
  <c r="P24" i="7"/>
  <c r="I23" i="22" s="1"/>
  <c r="S24" i="7"/>
  <c r="L23" i="22" s="1"/>
  <c r="W24" i="7"/>
  <c r="O23" i="22" s="1"/>
  <c r="AB24" i="7"/>
  <c r="R23" i="22" s="1"/>
  <c r="AG24" i="7"/>
  <c r="U23" i="22" s="1"/>
  <c r="P12" i="7"/>
  <c r="I11" i="22" s="1"/>
  <c r="S12" i="7"/>
  <c r="L11" i="22" s="1"/>
  <c r="AB12" i="7"/>
  <c r="R11" i="22" s="1"/>
  <c r="G2" i="18"/>
  <c r="G3" i="18"/>
  <c r="AZ3" i="7"/>
  <c r="AZ2" i="7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" i="14"/>
  <c r="D8" i="14"/>
  <c r="D10" i="14"/>
  <c r="D12" i="14"/>
  <c r="D14" i="14"/>
  <c r="D16" i="14"/>
  <c r="D18" i="14"/>
  <c r="D20" i="14"/>
  <c r="D22" i="14"/>
  <c r="D24" i="14"/>
  <c r="D26" i="14"/>
  <c r="D28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G65" i="3"/>
  <c r="F65" i="3"/>
  <c r="E65" i="3"/>
  <c r="D65" i="3"/>
  <c r="C65" i="3"/>
  <c r="B65" i="3"/>
  <c r="A65" i="3"/>
  <c r="G64" i="3"/>
  <c r="F64" i="3"/>
  <c r="E64" i="3"/>
  <c r="D64" i="3"/>
  <c r="C64" i="3"/>
  <c r="B64" i="3"/>
  <c r="A64" i="3"/>
  <c r="G63" i="3"/>
  <c r="F63" i="3"/>
  <c r="E63" i="3"/>
  <c r="D63" i="3"/>
  <c r="C63" i="3"/>
  <c r="B63" i="3"/>
  <c r="A63" i="3"/>
  <c r="G62" i="3"/>
  <c r="F62" i="3"/>
  <c r="E62" i="3"/>
  <c r="D62" i="3"/>
  <c r="C62" i="3"/>
  <c r="B62" i="3"/>
  <c r="A62" i="3"/>
  <c r="G61" i="3"/>
  <c r="F61" i="3"/>
  <c r="E61" i="3"/>
  <c r="D61" i="3"/>
  <c r="C61" i="3"/>
  <c r="B61" i="3"/>
  <c r="A61" i="3"/>
  <c r="G60" i="3"/>
  <c r="F60" i="3"/>
  <c r="E60" i="3"/>
  <c r="D60" i="3"/>
  <c r="C60" i="3"/>
  <c r="B60" i="3"/>
  <c r="A60" i="3"/>
  <c r="G59" i="3"/>
  <c r="F59" i="3"/>
  <c r="E59" i="3"/>
  <c r="D59" i="3"/>
  <c r="C59" i="3"/>
  <c r="B59" i="3"/>
  <c r="A59" i="3"/>
  <c r="G58" i="3"/>
  <c r="F58" i="3"/>
  <c r="E58" i="3"/>
  <c r="D58" i="3"/>
  <c r="C58" i="3"/>
  <c r="B58" i="3"/>
  <c r="A58" i="3"/>
  <c r="G57" i="3"/>
  <c r="F57" i="3"/>
  <c r="E57" i="3"/>
  <c r="D57" i="3"/>
  <c r="C57" i="3"/>
  <c r="B57" i="3"/>
  <c r="A57" i="3"/>
  <c r="G56" i="3"/>
  <c r="F56" i="3"/>
  <c r="E56" i="3"/>
  <c r="D56" i="3"/>
  <c r="C56" i="3"/>
  <c r="B56" i="3"/>
  <c r="A56" i="3"/>
  <c r="G55" i="3"/>
  <c r="F55" i="3"/>
  <c r="E55" i="3"/>
  <c r="D55" i="3"/>
  <c r="C55" i="3"/>
  <c r="B55" i="3"/>
  <c r="A55" i="3"/>
  <c r="G54" i="3"/>
  <c r="F54" i="3"/>
  <c r="E54" i="3"/>
  <c r="D54" i="3"/>
  <c r="C54" i="3"/>
  <c r="B54" i="3"/>
  <c r="A54" i="3"/>
  <c r="G53" i="3"/>
  <c r="F53" i="3"/>
  <c r="E53" i="3"/>
  <c r="D53" i="3"/>
  <c r="C53" i="3"/>
  <c r="B53" i="3"/>
  <c r="A53" i="3"/>
  <c r="G52" i="3"/>
  <c r="F52" i="3"/>
  <c r="E52" i="3"/>
  <c r="D52" i="3"/>
  <c r="C52" i="3"/>
  <c r="B52" i="3"/>
  <c r="A52" i="3"/>
  <c r="G51" i="3"/>
  <c r="F51" i="3"/>
  <c r="E51" i="3"/>
  <c r="D51" i="3"/>
  <c r="C51" i="3"/>
  <c r="B51" i="3"/>
  <c r="A51" i="3"/>
  <c r="G50" i="3"/>
  <c r="F50" i="3"/>
  <c r="E50" i="3"/>
  <c r="D50" i="3"/>
  <c r="C50" i="3"/>
  <c r="B50" i="3"/>
  <c r="A50" i="3"/>
  <c r="G49" i="3"/>
  <c r="F49" i="3"/>
  <c r="E49" i="3"/>
  <c r="D49" i="3"/>
  <c r="C49" i="3"/>
  <c r="B49" i="3"/>
  <c r="A49" i="3"/>
  <c r="G48" i="3"/>
  <c r="F48" i="3"/>
  <c r="E48" i="3"/>
  <c r="D48" i="3"/>
  <c r="C48" i="3"/>
  <c r="B48" i="3"/>
  <c r="A48" i="3"/>
  <c r="G47" i="3"/>
  <c r="F47" i="3"/>
  <c r="E47" i="3"/>
  <c r="D47" i="3"/>
  <c r="C47" i="3"/>
  <c r="B47" i="3"/>
  <c r="A47" i="3"/>
  <c r="G46" i="3"/>
  <c r="F46" i="3"/>
  <c r="E46" i="3"/>
  <c r="D46" i="3"/>
  <c r="C46" i="3"/>
  <c r="B46" i="3"/>
  <c r="A46" i="3"/>
  <c r="G45" i="3"/>
  <c r="F45" i="3"/>
  <c r="E45" i="3"/>
  <c r="D45" i="3"/>
  <c r="C45" i="3"/>
  <c r="B45" i="3"/>
  <c r="A45" i="3"/>
  <c r="G44" i="3"/>
  <c r="F44" i="3"/>
  <c r="E44" i="3"/>
  <c r="D44" i="3"/>
  <c r="C44" i="3"/>
  <c r="B44" i="3"/>
  <c r="A44" i="3"/>
  <c r="G43" i="3"/>
  <c r="F43" i="3"/>
  <c r="E43" i="3"/>
  <c r="D43" i="3"/>
  <c r="C43" i="3"/>
  <c r="B43" i="3"/>
  <c r="A43" i="3"/>
  <c r="G42" i="3"/>
  <c r="F42" i="3"/>
  <c r="E42" i="3"/>
  <c r="D42" i="3"/>
  <c r="C42" i="3"/>
  <c r="B42" i="3"/>
  <c r="A42" i="3"/>
  <c r="G41" i="3"/>
  <c r="F41" i="3"/>
  <c r="E41" i="3"/>
  <c r="D41" i="3"/>
  <c r="C41" i="3"/>
  <c r="B41" i="3"/>
  <c r="A41" i="3"/>
  <c r="G40" i="3"/>
  <c r="F40" i="3"/>
  <c r="E40" i="3"/>
  <c r="D40" i="3"/>
  <c r="C40" i="3"/>
  <c r="B40" i="3"/>
  <c r="A40" i="3"/>
  <c r="G39" i="3"/>
  <c r="F39" i="3"/>
  <c r="E39" i="3"/>
  <c r="D39" i="3"/>
  <c r="C39" i="3"/>
  <c r="B39" i="3"/>
  <c r="A39" i="3"/>
  <c r="G38" i="3"/>
  <c r="F38" i="3"/>
  <c r="E38" i="3"/>
  <c r="D38" i="3"/>
  <c r="C38" i="3"/>
  <c r="B38" i="3"/>
  <c r="A38" i="3"/>
  <c r="G37" i="3"/>
  <c r="F37" i="3"/>
  <c r="E37" i="3"/>
  <c r="D37" i="3"/>
  <c r="C37" i="3"/>
  <c r="B37" i="3"/>
  <c r="A37" i="3"/>
  <c r="G36" i="3"/>
  <c r="F36" i="3"/>
  <c r="E36" i="3"/>
  <c r="D36" i="3"/>
  <c r="C36" i="3"/>
  <c r="B36" i="3"/>
  <c r="A36" i="3"/>
  <c r="G35" i="3"/>
  <c r="F35" i="3"/>
  <c r="E35" i="3"/>
  <c r="D35" i="3"/>
  <c r="C35" i="3"/>
  <c r="B35" i="3"/>
  <c r="A35" i="3"/>
  <c r="G34" i="3"/>
  <c r="F34" i="3"/>
  <c r="E34" i="3"/>
  <c r="D34" i="3"/>
  <c r="C34" i="3"/>
  <c r="B34" i="3"/>
  <c r="A34" i="3"/>
  <c r="G33" i="3"/>
  <c r="F33" i="3"/>
  <c r="E33" i="3"/>
  <c r="D33" i="3"/>
  <c r="C33" i="3"/>
  <c r="B33" i="3"/>
  <c r="A33" i="3"/>
  <c r="G32" i="3"/>
  <c r="F32" i="3"/>
  <c r="E32" i="3"/>
  <c r="D32" i="3"/>
  <c r="C32" i="3"/>
  <c r="B32" i="3"/>
  <c r="A32" i="3"/>
  <c r="G31" i="3"/>
  <c r="F31" i="3"/>
  <c r="E31" i="3"/>
  <c r="D31" i="3"/>
  <c r="C31" i="3"/>
  <c r="B31" i="3"/>
  <c r="A31" i="3"/>
  <c r="G30" i="3"/>
  <c r="F30" i="3"/>
  <c r="E30" i="3"/>
  <c r="D30" i="3"/>
  <c r="C30" i="3"/>
  <c r="B30" i="3"/>
  <c r="A30" i="3"/>
  <c r="A65" i="15"/>
  <c r="B65" i="15"/>
  <c r="C65" i="15"/>
  <c r="E65" i="15"/>
  <c r="F65" i="15"/>
  <c r="G65" i="15"/>
  <c r="A55" i="15"/>
  <c r="B55" i="15"/>
  <c r="C55" i="15"/>
  <c r="E55" i="15"/>
  <c r="F55" i="15"/>
  <c r="G55" i="15"/>
  <c r="A56" i="15"/>
  <c r="B56" i="15"/>
  <c r="C56" i="15"/>
  <c r="E56" i="15"/>
  <c r="F56" i="15"/>
  <c r="G56" i="15"/>
  <c r="A57" i="15"/>
  <c r="B57" i="15"/>
  <c r="C57" i="15"/>
  <c r="E57" i="15"/>
  <c r="F57" i="15"/>
  <c r="G57" i="15"/>
  <c r="A58" i="15"/>
  <c r="B58" i="15"/>
  <c r="C58" i="15"/>
  <c r="E58" i="15"/>
  <c r="F58" i="15"/>
  <c r="G58" i="15"/>
  <c r="A59" i="15"/>
  <c r="B59" i="15"/>
  <c r="C59" i="15"/>
  <c r="E59" i="15"/>
  <c r="F59" i="15"/>
  <c r="G59" i="15"/>
  <c r="A60" i="15"/>
  <c r="B60" i="15"/>
  <c r="C60" i="15"/>
  <c r="E60" i="15"/>
  <c r="F60" i="15"/>
  <c r="G60" i="15"/>
  <c r="A61" i="15"/>
  <c r="B61" i="15"/>
  <c r="C61" i="15"/>
  <c r="E61" i="15"/>
  <c r="F61" i="15"/>
  <c r="G61" i="15"/>
  <c r="A62" i="15"/>
  <c r="B62" i="15"/>
  <c r="C62" i="15"/>
  <c r="E62" i="15"/>
  <c r="F62" i="15"/>
  <c r="G62" i="15"/>
  <c r="A63" i="15"/>
  <c r="B63" i="15"/>
  <c r="C63" i="15"/>
  <c r="E63" i="15"/>
  <c r="F63" i="15"/>
  <c r="G63" i="15"/>
  <c r="A64" i="15"/>
  <c r="B64" i="15"/>
  <c r="C64" i="15"/>
  <c r="E64" i="15"/>
  <c r="F64" i="15"/>
  <c r="G64" i="15"/>
  <c r="G54" i="15"/>
  <c r="F54" i="15"/>
  <c r="E54" i="15"/>
  <c r="C54" i="15"/>
  <c r="B54" i="15"/>
  <c r="A54" i="15"/>
  <c r="A31" i="15"/>
  <c r="B31" i="15"/>
  <c r="C31" i="15"/>
  <c r="E31" i="15"/>
  <c r="F31" i="15"/>
  <c r="G31" i="15"/>
  <c r="A32" i="15"/>
  <c r="B32" i="15"/>
  <c r="C32" i="15"/>
  <c r="E32" i="15"/>
  <c r="F32" i="15"/>
  <c r="G32" i="15"/>
  <c r="A33" i="15"/>
  <c r="B33" i="15"/>
  <c r="C33" i="15"/>
  <c r="E33" i="15"/>
  <c r="F33" i="15"/>
  <c r="G33" i="15"/>
  <c r="A34" i="15"/>
  <c r="B34" i="15"/>
  <c r="C34" i="15"/>
  <c r="E34" i="15"/>
  <c r="F34" i="15"/>
  <c r="G34" i="15"/>
  <c r="A35" i="15"/>
  <c r="B35" i="15"/>
  <c r="C35" i="15"/>
  <c r="E35" i="15"/>
  <c r="F35" i="15"/>
  <c r="G35" i="15"/>
  <c r="A36" i="15"/>
  <c r="B36" i="15"/>
  <c r="C36" i="15"/>
  <c r="E36" i="15"/>
  <c r="F36" i="15"/>
  <c r="G36" i="15"/>
  <c r="A37" i="15"/>
  <c r="B37" i="15"/>
  <c r="C37" i="15"/>
  <c r="E37" i="15"/>
  <c r="F37" i="15"/>
  <c r="G37" i="15"/>
  <c r="A38" i="15"/>
  <c r="B38" i="15"/>
  <c r="C38" i="15"/>
  <c r="E38" i="15"/>
  <c r="F38" i="15"/>
  <c r="G38" i="15"/>
  <c r="A39" i="15"/>
  <c r="B39" i="15"/>
  <c r="C39" i="15"/>
  <c r="E39" i="15"/>
  <c r="F39" i="15"/>
  <c r="G39" i="15"/>
  <c r="A40" i="15"/>
  <c r="B40" i="15"/>
  <c r="C40" i="15"/>
  <c r="E40" i="15"/>
  <c r="F40" i="15"/>
  <c r="G40" i="15"/>
  <c r="A41" i="15"/>
  <c r="B41" i="15"/>
  <c r="C41" i="15"/>
  <c r="E41" i="15"/>
  <c r="F41" i="15"/>
  <c r="G41" i="15"/>
  <c r="A42" i="15"/>
  <c r="B42" i="15"/>
  <c r="C42" i="15"/>
  <c r="E42" i="15"/>
  <c r="F42" i="15"/>
  <c r="G42" i="15"/>
  <c r="A43" i="15"/>
  <c r="B43" i="15"/>
  <c r="C43" i="15"/>
  <c r="E43" i="15"/>
  <c r="F43" i="15"/>
  <c r="G43" i="15"/>
  <c r="A44" i="15"/>
  <c r="B44" i="15"/>
  <c r="C44" i="15"/>
  <c r="E44" i="15"/>
  <c r="F44" i="15"/>
  <c r="G44" i="15"/>
  <c r="A45" i="15"/>
  <c r="B45" i="15"/>
  <c r="C45" i="15"/>
  <c r="E45" i="15"/>
  <c r="F45" i="15"/>
  <c r="G45" i="15"/>
  <c r="A46" i="15"/>
  <c r="B46" i="15"/>
  <c r="C46" i="15"/>
  <c r="E46" i="15"/>
  <c r="F46" i="15"/>
  <c r="G46" i="15"/>
  <c r="A47" i="15"/>
  <c r="B47" i="15"/>
  <c r="C47" i="15"/>
  <c r="E47" i="15"/>
  <c r="F47" i="15"/>
  <c r="G47" i="15"/>
  <c r="A48" i="15"/>
  <c r="B48" i="15"/>
  <c r="C48" i="15"/>
  <c r="E48" i="15"/>
  <c r="F48" i="15"/>
  <c r="G48" i="15"/>
  <c r="A49" i="15"/>
  <c r="B49" i="15"/>
  <c r="C49" i="15"/>
  <c r="E49" i="15"/>
  <c r="F49" i="15"/>
  <c r="G49" i="15"/>
  <c r="A50" i="15"/>
  <c r="B50" i="15"/>
  <c r="C50" i="15"/>
  <c r="E50" i="15"/>
  <c r="F50" i="15"/>
  <c r="G50" i="15"/>
  <c r="A51" i="15"/>
  <c r="B51" i="15"/>
  <c r="C51" i="15"/>
  <c r="E51" i="15"/>
  <c r="F51" i="15"/>
  <c r="G51" i="15"/>
  <c r="A52" i="15"/>
  <c r="B52" i="15"/>
  <c r="C52" i="15"/>
  <c r="E52" i="15"/>
  <c r="F52" i="15"/>
  <c r="G52" i="15"/>
  <c r="A53" i="15"/>
  <c r="B53" i="15"/>
  <c r="C53" i="15"/>
  <c r="E53" i="15"/>
  <c r="F53" i="15"/>
  <c r="G53" i="15"/>
  <c r="G30" i="15"/>
  <c r="F30" i="15"/>
  <c r="E30" i="15"/>
  <c r="C30" i="15"/>
  <c r="B30" i="15"/>
  <c r="A30" i="15"/>
  <c r="G28" i="15"/>
  <c r="F28" i="15"/>
  <c r="C28" i="15"/>
  <c r="B28" i="15"/>
  <c r="A28" i="15"/>
  <c r="G26" i="15"/>
  <c r="F26" i="15"/>
  <c r="C26" i="15"/>
  <c r="B26" i="15"/>
  <c r="A26" i="15"/>
  <c r="G24" i="15"/>
  <c r="F24" i="15"/>
  <c r="C24" i="15"/>
  <c r="B24" i="15"/>
  <c r="A24" i="15"/>
  <c r="G22" i="15"/>
  <c r="F22" i="15"/>
  <c r="C22" i="15"/>
  <c r="B22" i="15"/>
  <c r="A22" i="15"/>
  <c r="G20" i="15"/>
  <c r="F20" i="15"/>
  <c r="C20" i="15"/>
  <c r="B20" i="15"/>
  <c r="A20" i="15"/>
  <c r="G18" i="15"/>
  <c r="F18" i="15"/>
  <c r="C18" i="15"/>
  <c r="B18" i="15"/>
  <c r="A18" i="15"/>
  <c r="G16" i="15"/>
  <c r="F16" i="15"/>
  <c r="C16" i="15"/>
  <c r="B16" i="15"/>
  <c r="G14" i="15"/>
  <c r="F14" i="15"/>
  <c r="C14" i="15"/>
  <c r="B14" i="15"/>
  <c r="A14" i="15"/>
  <c r="G12" i="15"/>
  <c r="F12" i="15"/>
  <c r="C12" i="15"/>
  <c r="B12" i="15"/>
  <c r="A12" i="15"/>
  <c r="G10" i="15"/>
  <c r="F10" i="15"/>
  <c r="C10" i="15"/>
  <c r="B10" i="15"/>
  <c r="A10" i="15"/>
  <c r="G8" i="15"/>
  <c r="F8" i="15"/>
  <c r="C8" i="15"/>
  <c r="B8" i="15"/>
  <c r="A8" i="15"/>
  <c r="G6" i="15"/>
  <c r="F6" i="15"/>
  <c r="C6" i="15"/>
  <c r="B6" i="15"/>
  <c r="A6" i="15"/>
  <c r="A55" i="16"/>
  <c r="B55" i="16"/>
  <c r="C55" i="16"/>
  <c r="E55" i="16"/>
  <c r="F55" i="16"/>
  <c r="G55" i="16"/>
  <c r="A56" i="16"/>
  <c r="B56" i="16"/>
  <c r="C56" i="16"/>
  <c r="E56" i="16"/>
  <c r="F56" i="16"/>
  <c r="G56" i="16"/>
  <c r="A57" i="16"/>
  <c r="B57" i="16"/>
  <c r="C57" i="16"/>
  <c r="E57" i="16"/>
  <c r="F57" i="16"/>
  <c r="G57" i="16"/>
  <c r="A58" i="16"/>
  <c r="B58" i="16"/>
  <c r="C58" i="16"/>
  <c r="E58" i="16"/>
  <c r="F58" i="16"/>
  <c r="G58" i="16"/>
  <c r="A59" i="16"/>
  <c r="B59" i="16"/>
  <c r="C59" i="16"/>
  <c r="E59" i="16"/>
  <c r="F59" i="16"/>
  <c r="G59" i="16"/>
  <c r="A60" i="16"/>
  <c r="B60" i="16"/>
  <c r="C60" i="16"/>
  <c r="E60" i="16"/>
  <c r="F60" i="16"/>
  <c r="G60" i="16"/>
  <c r="A61" i="16"/>
  <c r="B61" i="16"/>
  <c r="C61" i="16"/>
  <c r="E61" i="16"/>
  <c r="F61" i="16"/>
  <c r="G61" i="16"/>
  <c r="A62" i="16"/>
  <c r="B62" i="16"/>
  <c r="C62" i="16"/>
  <c r="E62" i="16"/>
  <c r="F62" i="16"/>
  <c r="G62" i="16"/>
  <c r="A63" i="16"/>
  <c r="B63" i="16"/>
  <c r="C63" i="16"/>
  <c r="E63" i="16"/>
  <c r="F63" i="16"/>
  <c r="G63" i="16"/>
  <c r="A64" i="16"/>
  <c r="B64" i="16"/>
  <c r="C64" i="16"/>
  <c r="E64" i="16"/>
  <c r="F64" i="16"/>
  <c r="G64" i="16"/>
  <c r="A65" i="16"/>
  <c r="B65" i="16"/>
  <c r="C65" i="16"/>
  <c r="E65" i="16"/>
  <c r="F65" i="16"/>
  <c r="G65" i="16"/>
  <c r="G54" i="16"/>
  <c r="F54" i="16"/>
  <c r="E54" i="16"/>
  <c r="C54" i="16"/>
  <c r="B54" i="16"/>
  <c r="A54" i="16"/>
  <c r="A43" i="16"/>
  <c r="B43" i="16"/>
  <c r="C43" i="16"/>
  <c r="E43" i="16"/>
  <c r="F43" i="16"/>
  <c r="G43" i="16"/>
  <c r="A44" i="16"/>
  <c r="B44" i="16"/>
  <c r="C44" i="16"/>
  <c r="E44" i="16"/>
  <c r="F44" i="16"/>
  <c r="G44" i="16"/>
  <c r="A45" i="16"/>
  <c r="B45" i="16"/>
  <c r="C45" i="16"/>
  <c r="E45" i="16"/>
  <c r="F45" i="16"/>
  <c r="G45" i="16"/>
  <c r="A46" i="16"/>
  <c r="B46" i="16"/>
  <c r="C46" i="16"/>
  <c r="E46" i="16"/>
  <c r="F46" i="16"/>
  <c r="G46" i="16"/>
  <c r="A47" i="16"/>
  <c r="B47" i="16"/>
  <c r="C47" i="16"/>
  <c r="E47" i="16"/>
  <c r="F47" i="16"/>
  <c r="G47" i="16"/>
  <c r="A48" i="16"/>
  <c r="B48" i="16"/>
  <c r="C48" i="16"/>
  <c r="E48" i="16"/>
  <c r="F48" i="16"/>
  <c r="G48" i="16"/>
  <c r="A49" i="16"/>
  <c r="B49" i="16"/>
  <c r="C49" i="16"/>
  <c r="E49" i="16"/>
  <c r="F49" i="16"/>
  <c r="G49" i="16"/>
  <c r="A50" i="16"/>
  <c r="B50" i="16"/>
  <c r="C50" i="16"/>
  <c r="E50" i="16"/>
  <c r="F50" i="16"/>
  <c r="G50" i="16"/>
  <c r="A51" i="16"/>
  <c r="B51" i="16"/>
  <c r="C51" i="16"/>
  <c r="E51" i="16"/>
  <c r="F51" i="16"/>
  <c r="G51" i="16"/>
  <c r="A52" i="16"/>
  <c r="B52" i="16"/>
  <c r="C52" i="16"/>
  <c r="E52" i="16"/>
  <c r="F52" i="16"/>
  <c r="G52" i="16"/>
  <c r="A53" i="16"/>
  <c r="B53" i="16"/>
  <c r="C53" i="16"/>
  <c r="E53" i="16"/>
  <c r="F53" i="16"/>
  <c r="G53" i="16"/>
  <c r="G42" i="16"/>
  <c r="F42" i="16"/>
  <c r="E42" i="16"/>
  <c r="C42" i="16"/>
  <c r="B42" i="16"/>
  <c r="A42" i="16"/>
  <c r="A31" i="16"/>
  <c r="B31" i="16"/>
  <c r="C31" i="16"/>
  <c r="E31" i="16"/>
  <c r="F31" i="16"/>
  <c r="G31" i="16"/>
  <c r="A32" i="16"/>
  <c r="B32" i="16"/>
  <c r="C32" i="16"/>
  <c r="E32" i="16"/>
  <c r="F32" i="16"/>
  <c r="G32" i="16"/>
  <c r="A33" i="16"/>
  <c r="B33" i="16"/>
  <c r="C33" i="16"/>
  <c r="E33" i="16"/>
  <c r="F33" i="16"/>
  <c r="G33" i="16"/>
  <c r="A34" i="16"/>
  <c r="B34" i="16"/>
  <c r="C34" i="16"/>
  <c r="E34" i="16"/>
  <c r="F34" i="16"/>
  <c r="G34" i="16"/>
  <c r="A35" i="16"/>
  <c r="B35" i="16"/>
  <c r="C35" i="16"/>
  <c r="E35" i="16"/>
  <c r="F35" i="16"/>
  <c r="G35" i="16"/>
  <c r="A36" i="16"/>
  <c r="B36" i="16"/>
  <c r="C36" i="16"/>
  <c r="E36" i="16"/>
  <c r="F36" i="16"/>
  <c r="G36" i="16"/>
  <c r="A37" i="16"/>
  <c r="B37" i="16"/>
  <c r="C37" i="16"/>
  <c r="E37" i="16"/>
  <c r="F37" i="16"/>
  <c r="G37" i="16"/>
  <c r="A38" i="16"/>
  <c r="B38" i="16"/>
  <c r="C38" i="16"/>
  <c r="E38" i="16"/>
  <c r="F38" i="16"/>
  <c r="G38" i="16"/>
  <c r="A39" i="16"/>
  <c r="B39" i="16"/>
  <c r="C39" i="16"/>
  <c r="E39" i="16"/>
  <c r="F39" i="16"/>
  <c r="G39" i="16"/>
  <c r="A40" i="16"/>
  <c r="B40" i="16"/>
  <c r="C40" i="16"/>
  <c r="E40" i="16"/>
  <c r="F40" i="16"/>
  <c r="G40" i="16"/>
  <c r="A41" i="16"/>
  <c r="B41" i="16"/>
  <c r="C41" i="16"/>
  <c r="E41" i="16"/>
  <c r="F41" i="16"/>
  <c r="G41" i="16"/>
  <c r="G30" i="16"/>
  <c r="F30" i="16"/>
  <c r="E30" i="16"/>
  <c r="C30" i="16"/>
  <c r="B30" i="16"/>
  <c r="A30" i="16"/>
  <c r="G28" i="16"/>
  <c r="F28" i="16"/>
  <c r="C28" i="16"/>
  <c r="B28" i="16"/>
  <c r="A28" i="16"/>
  <c r="G26" i="16"/>
  <c r="F26" i="16"/>
  <c r="C26" i="16"/>
  <c r="B26" i="16"/>
  <c r="A26" i="16"/>
  <c r="G24" i="16"/>
  <c r="F24" i="16"/>
  <c r="C24" i="16"/>
  <c r="B24" i="16"/>
  <c r="A24" i="16"/>
  <c r="G22" i="16"/>
  <c r="F22" i="16"/>
  <c r="C22" i="16"/>
  <c r="B22" i="16"/>
  <c r="A22" i="16"/>
  <c r="G20" i="16"/>
  <c r="F20" i="16"/>
  <c r="C20" i="16"/>
  <c r="B20" i="16"/>
  <c r="G18" i="16"/>
  <c r="F18" i="16"/>
  <c r="C18" i="16"/>
  <c r="B18" i="16"/>
  <c r="A18" i="16"/>
  <c r="G16" i="16"/>
  <c r="F16" i="16"/>
  <c r="C16" i="16"/>
  <c r="B16" i="16"/>
  <c r="G14" i="16"/>
  <c r="F14" i="16"/>
  <c r="C14" i="16"/>
  <c r="B14" i="16"/>
  <c r="A14" i="16"/>
  <c r="G12" i="16"/>
  <c r="F12" i="16"/>
  <c r="C12" i="16"/>
  <c r="B12" i="16"/>
  <c r="A12" i="16"/>
  <c r="G10" i="16"/>
  <c r="F10" i="16"/>
  <c r="C10" i="16"/>
  <c r="B10" i="16"/>
  <c r="A10" i="16"/>
  <c r="G8" i="16"/>
  <c r="F8" i="16"/>
  <c r="C8" i="16"/>
  <c r="B8" i="16"/>
  <c r="A8" i="16"/>
  <c r="G6" i="16"/>
  <c r="F6" i="16"/>
  <c r="C6" i="16"/>
  <c r="B6" i="16"/>
  <c r="A6" i="16"/>
  <c r="A55" i="14"/>
  <c r="B55" i="14"/>
  <c r="C55" i="14"/>
  <c r="E55" i="14"/>
  <c r="G55" i="14"/>
  <c r="A56" i="14"/>
  <c r="B56" i="14"/>
  <c r="C56" i="14"/>
  <c r="E56" i="14"/>
  <c r="G56" i="14"/>
  <c r="A57" i="14"/>
  <c r="B57" i="14"/>
  <c r="C57" i="14"/>
  <c r="E57" i="14"/>
  <c r="G57" i="14"/>
  <c r="A58" i="14"/>
  <c r="B58" i="14"/>
  <c r="C58" i="14"/>
  <c r="E58" i="14"/>
  <c r="G58" i="14"/>
  <c r="A59" i="14"/>
  <c r="B59" i="14"/>
  <c r="C59" i="14"/>
  <c r="E59" i="14"/>
  <c r="G59" i="14"/>
  <c r="A60" i="14"/>
  <c r="B60" i="14"/>
  <c r="C60" i="14"/>
  <c r="E60" i="14"/>
  <c r="G60" i="14"/>
  <c r="A61" i="14"/>
  <c r="B61" i="14"/>
  <c r="C61" i="14"/>
  <c r="E61" i="14"/>
  <c r="G61" i="14"/>
  <c r="A62" i="14"/>
  <c r="B62" i="14"/>
  <c r="C62" i="14"/>
  <c r="E62" i="14"/>
  <c r="G62" i="14"/>
  <c r="A63" i="14"/>
  <c r="B63" i="14"/>
  <c r="C63" i="14"/>
  <c r="E63" i="14"/>
  <c r="G63" i="14"/>
  <c r="A64" i="14"/>
  <c r="B64" i="14"/>
  <c r="C64" i="14"/>
  <c r="E64" i="14"/>
  <c r="G64" i="14"/>
  <c r="A65" i="14"/>
  <c r="B65" i="14"/>
  <c r="C65" i="14"/>
  <c r="E65" i="14"/>
  <c r="G65" i="14"/>
  <c r="G54" i="14"/>
  <c r="E54" i="14"/>
  <c r="C54" i="14"/>
  <c r="B54" i="14"/>
  <c r="A54" i="14"/>
  <c r="A43" i="14"/>
  <c r="B43" i="14"/>
  <c r="C43" i="14"/>
  <c r="E43" i="14"/>
  <c r="G43" i="14"/>
  <c r="A44" i="14"/>
  <c r="B44" i="14"/>
  <c r="C44" i="14"/>
  <c r="E44" i="14"/>
  <c r="G44" i="14"/>
  <c r="A45" i="14"/>
  <c r="B45" i="14"/>
  <c r="C45" i="14"/>
  <c r="E45" i="14"/>
  <c r="G45" i="14"/>
  <c r="A46" i="14"/>
  <c r="B46" i="14"/>
  <c r="C46" i="14"/>
  <c r="E46" i="14"/>
  <c r="G46" i="14"/>
  <c r="A47" i="14"/>
  <c r="B47" i="14"/>
  <c r="C47" i="14"/>
  <c r="E47" i="14"/>
  <c r="G47" i="14"/>
  <c r="A48" i="14"/>
  <c r="B48" i="14"/>
  <c r="C48" i="14"/>
  <c r="E48" i="14"/>
  <c r="G48" i="14"/>
  <c r="A49" i="14"/>
  <c r="B49" i="14"/>
  <c r="C49" i="14"/>
  <c r="E49" i="14"/>
  <c r="G49" i="14"/>
  <c r="A50" i="14"/>
  <c r="B50" i="14"/>
  <c r="C50" i="14"/>
  <c r="E50" i="14"/>
  <c r="G50" i="14"/>
  <c r="A51" i="14"/>
  <c r="B51" i="14"/>
  <c r="C51" i="14"/>
  <c r="E51" i="14"/>
  <c r="G51" i="14"/>
  <c r="A52" i="14"/>
  <c r="B52" i="14"/>
  <c r="C52" i="14"/>
  <c r="E52" i="14"/>
  <c r="G52" i="14"/>
  <c r="A53" i="14"/>
  <c r="B53" i="14"/>
  <c r="C53" i="14"/>
  <c r="E53" i="14"/>
  <c r="G53" i="14"/>
  <c r="G42" i="14"/>
  <c r="E42" i="14"/>
  <c r="C42" i="14"/>
  <c r="B42" i="14"/>
  <c r="A42" i="14"/>
  <c r="G32" i="14"/>
  <c r="G33" i="14"/>
  <c r="G34" i="14"/>
  <c r="G35" i="14"/>
  <c r="G36" i="14"/>
  <c r="G37" i="14"/>
  <c r="G38" i="14"/>
  <c r="G39" i="14"/>
  <c r="G40" i="14"/>
  <c r="G41" i="14"/>
  <c r="G31" i="14"/>
  <c r="G30" i="14"/>
  <c r="G28" i="14"/>
  <c r="G26" i="14"/>
  <c r="G24" i="14"/>
  <c r="G22" i="14"/>
  <c r="G20" i="14"/>
  <c r="G18" i="14"/>
  <c r="G16" i="14"/>
  <c r="G12" i="14"/>
  <c r="G10" i="14"/>
  <c r="G8" i="14"/>
  <c r="G6" i="14"/>
  <c r="A41" i="14"/>
  <c r="B41" i="14"/>
  <c r="C41" i="14"/>
  <c r="E41" i="14"/>
  <c r="A32" i="14"/>
  <c r="B32" i="14"/>
  <c r="C32" i="14"/>
  <c r="E32" i="14"/>
  <c r="A33" i="14"/>
  <c r="B33" i="14"/>
  <c r="C33" i="14"/>
  <c r="E33" i="14"/>
  <c r="A34" i="14"/>
  <c r="B34" i="14"/>
  <c r="C34" i="14"/>
  <c r="E34" i="14"/>
  <c r="A35" i="14"/>
  <c r="B35" i="14"/>
  <c r="C35" i="14"/>
  <c r="E35" i="14"/>
  <c r="A36" i="14"/>
  <c r="B36" i="14"/>
  <c r="C36" i="14"/>
  <c r="E36" i="14"/>
  <c r="A37" i="14"/>
  <c r="B37" i="14"/>
  <c r="C37" i="14"/>
  <c r="E37" i="14"/>
  <c r="A38" i="14"/>
  <c r="B38" i="14"/>
  <c r="C38" i="14"/>
  <c r="E38" i="14"/>
  <c r="A39" i="14"/>
  <c r="B39" i="14"/>
  <c r="C39" i="14"/>
  <c r="E39" i="14"/>
  <c r="A40" i="14"/>
  <c r="B40" i="14"/>
  <c r="C40" i="14"/>
  <c r="E40" i="14"/>
  <c r="E31" i="14"/>
  <c r="C31" i="14"/>
  <c r="B31" i="14"/>
  <c r="A31" i="14"/>
  <c r="E30" i="14"/>
  <c r="C30" i="14"/>
  <c r="B30" i="14"/>
  <c r="A30" i="14"/>
  <c r="F28" i="14"/>
  <c r="B28" i="14"/>
  <c r="A28" i="14"/>
  <c r="F26" i="14"/>
  <c r="B26" i="14"/>
  <c r="A26" i="14"/>
  <c r="F24" i="14"/>
  <c r="B24" i="14"/>
  <c r="A24" i="14"/>
  <c r="F22" i="14"/>
  <c r="B22" i="14"/>
  <c r="A22" i="14"/>
  <c r="F20" i="14"/>
  <c r="B20" i="14"/>
  <c r="A20" i="14"/>
  <c r="F18" i="14"/>
  <c r="B18" i="14"/>
  <c r="F16" i="14"/>
  <c r="B16" i="14"/>
  <c r="F14" i="14"/>
  <c r="B14" i="14"/>
  <c r="A14" i="14"/>
  <c r="F12" i="14"/>
  <c r="B12" i="14"/>
  <c r="A12" i="14"/>
  <c r="F10" i="14"/>
  <c r="B10" i="14"/>
  <c r="A10" i="14"/>
  <c r="F8" i="14"/>
  <c r="B8" i="14"/>
  <c r="A8" i="14"/>
  <c r="F6" i="14"/>
  <c r="B6" i="14"/>
  <c r="A6" i="14"/>
  <c r="AO52" i="7"/>
  <c r="AO53" i="7"/>
  <c r="AO54" i="7"/>
  <c r="AO55" i="7"/>
  <c r="AO56" i="7"/>
  <c r="AO57" i="7"/>
  <c r="AO58" i="7"/>
  <c r="AO59" i="7"/>
  <c r="AO60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Y4" i="7"/>
  <c r="Q35" i="14"/>
  <c r="Q32" i="3"/>
  <c r="S32" i="3" s="1"/>
  <c r="AA20" i="7" s="1"/>
  <c r="Q36" i="3"/>
  <c r="X24" i="7" s="1"/>
  <c r="P23" i="22" s="1"/>
  <c r="Q37" i="3"/>
  <c r="Q29" i="15"/>
  <c r="Q45" i="3"/>
  <c r="AC33" i="7" s="1"/>
  <c r="S32" i="22" s="1"/>
  <c r="Q16" i="16"/>
  <c r="Q19" i="16"/>
  <c r="Q50" i="3"/>
  <c r="AC38" i="7" s="1"/>
  <c r="S37" i="22" s="1"/>
  <c r="Q39" i="15"/>
  <c r="X39" i="7" s="1"/>
  <c r="P38" i="22" s="1"/>
  <c r="Q28" i="16"/>
  <c r="Q61" i="3"/>
  <c r="S61" i="3" s="1"/>
  <c r="AK49" i="7" s="1"/>
  <c r="Q52" i="15"/>
  <c r="S52" i="15" s="1"/>
  <c r="AF52" i="7" s="1"/>
  <c r="Q41" i="16"/>
  <c r="X53" i="7" s="1"/>
  <c r="P52" i="22" s="1"/>
  <c r="Q35" i="16"/>
  <c r="S35" i="16" s="1"/>
  <c r="AA47" i="7" s="1"/>
  <c r="Q20" i="16"/>
  <c r="Q12" i="3"/>
  <c r="Q40" i="15"/>
  <c r="Q10" i="16"/>
  <c r="Q38" i="3"/>
  <c r="S38" i="3" s="1"/>
  <c r="AA26" i="7" s="1"/>
  <c r="Q28" i="3"/>
  <c r="Q52" i="14"/>
  <c r="S52" i="14" s="1"/>
  <c r="AF28" i="7" s="1"/>
  <c r="Q10" i="15"/>
  <c r="Q39" i="16"/>
  <c r="Q27" i="15"/>
  <c r="Q48" i="14"/>
  <c r="AC24" i="7" s="1"/>
  <c r="S23" i="22" s="1"/>
  <c r="Q56" i="3"/>
  <c r="S56" i="3" s="1"/>
  <c r="AK44" i="7" s="1"/>
  <c r="Q60" i="14"/>
  <c r="AH36" i="7" s="1"/>
  <c r="V35" i="22" s="1"/>
  <c r="Q52" i="16"/>
  <c r="S52" i="16" s="1"/>
  <c r="AF16" i="7" s="1"/>
  <c r="Q24" i="3"/>
  <c r="Q10" i="14"/>
  <c r="Q24" i="15"/>
  <c r="Q49" i="14"/>
  <c r="S49" i="14" s="1"/>
  <c r="AF25" i="7" s="1"/>
  <c r="Q47" i="14"/>
  <c r="AC23" i="7" s="1"/>
  <c r="S22" i="22" s="1"/>
  <c r="Q6" i="15"/>
  <c r="R6" i="15" s="1"/>
  <c r="Q49" i="16"/>
  <c r="S49" i="16" s="1"/>
  <c r="AF13" i="7" s="1"/>
  <c r="AC13" i="7"/>
  <c r="S12" i="22" s="1"/>
  <c r="X26" i="7"/>
  <c r="P25" i="22" s="1"/>
  <c r="Q19" i="15"/>
  <c r="Q17" i="15"/>
  <c r="Q48" i="3"/>
  <c r="S48" i="3" s="1"/>
  <c r="AF36" i="7" s="1"/>
  <c r="Q47" i="3"/>
  <c r="S47" i="3" s="1"/>
  <c r="AF35" i="7" s="1"/>
  <c r="Q12" i="14"/>
  <c r="Q61" i="15"/>
  <c r="S61" i="15"/>
  <c r="AK13" i="7" s="1"/>
  <c r="Q16" i="3"/>
  <c r="Q14" i="3"/>
  <c r="Q51" i="14"/>
  <c r="S51" i="14" s="1"/>
  <c r="AF27" i="7" s="1"/>
  <c r="Q20" i="3"/>
  <c r="R20" i="3" s="1"/>
  <c r="Q13" i="7"/>
  <c r="J12" i="22" s="1"/>
  <c r="Q26" i="3"/>
  <c r="Q55" i="3"/>
  <c r="S55" i="3" s="1"/>
  <c r="AK43" i="7" s="1"/>
  <c r="Q61" i="16"/>
  <c r="S61" i="16" s="1"/>
  <c r="AK25" i="7" s="1"/>
  <c r="Q42" i="14"/>
  <c r="S42" i="14" s="1"/>
  <c r="AF18" i="7" s="1"/>
  <c r="Q48" i="16"/>
  <c r="AC12" i="7" s="1"/>
  <c r="S11" i="22" s="1"/>
  <c r="Q60" i="16"/>
  <c r="S60" i="16" s="1"/>
  <c r="AK24" i="7" s="1"/>
  <c r="Q15" i="16"/>
  <c r="Q62" i="15"/>
  <c r="S62" i="15" s="1"/>
  <c r="AK14" i="7" s="1"/>
  <c r="Q13" i="16"/>
  <c r="Q46" i="14"/>
  <c r="S46" i="14" s="1"/>
  <c r="AF22" i="7" s="1"/>
  <c r="Q40" i="14"/>
  <c r="S40" i="14" s="1"/>
  <c r="AA16" i="7" s="1"/>
  <c r="Q37" i="16"/>
  <c r="S37" i="16"/>
  <c r="AA49" i="7" s="1"/>
  <c r="Q41" i="15"/>
  <c r="S41" i="15"/>
  <c r="AA41" i="7" s="1"/>
  <c r="Q64" i="14"/>
  <c r="S64" i="14" s="1"/>
  <c r="AK40" i="7" s="1"/>
  <c r="Q39" i="3"/>
  <c r="X27" i="7" s="1"/>
  <c r="P26" i="22" s="1"/>
  <c r="Q53" i="16"/>
  <c r="S53" i="16" s="1"/>
  <c r="AF17" i="7" s="1"/>
  <c r="Q18" i="3"/>
  <c r="Q50" i="14"/>
  <c r="S50" i="14" s="1"/>
  <c r="AF26" i="7" s="1"/>
  <c r="Q23" i="3"/>
  <c r="Q13" i="15"/>
  <c r="Q63" i="3"/>
  <c r="S63" i="3" s="1"/>
  <c r="AK51" i="7" s="1"/>
  <c r="Q13" i="14"/>
  <c r="Q63" i="14"/>
  <c r="AH39" i="7" s="1"/>
  <c r="V38" i="22" s="1"/>
  <c r="Q6" i="16"/>
  <c r="R6" i="16" s="1"/>
  <c r="Q53" i="14"/>
  <c r="AC29" i="7" s="1"/>
  <c r="S28" i="22" s="1"/>
  <c r="Q15" i="3"/>
  <c r="AC22" i="7"/>
  <c r="S21" i="22" s="1"/>
  <c r="AH25" i="7"/>
  <c r="V24" i="22" s="1"/>
  <c r="AH13" i="7"/>
  <c r="V12" i="22" s="1"/>
  <c r="X49" i="7"/>
  <c r="P48" i="22" s="1"/>
  <c r="S63" i="14"/>
  <c r="AK39" i="7" s="1"/>
  <c r="X41" i="7"/>
  <c r="P40" i="22" s="1"/>
  <c r="X25" i="7"/>
  <c r="P24" i="22" s="1"/>
  <c r="S37" i="3"/>
  <c r="AA25" i="7" s="1"/>
  <c r="Q32" i="15" l="1"/>
  <c r="S32" i="15" s="1"/>
  <c r="AA32" i="7" s="1"/>
  <c r="Q55" i="15"/>
  <c r="S55" i="15" s="1"/>
  <c r="AK7" i="7" s="1"/>
  <c r="Q46" i="15"/>
  <c r="S46" i="15" s="1"/>
  <c r="AF46" i="7" s="1"/>
  <c r="Q42" i="15"/>
  <c r="S42" i="15" s="1"/>
  <c r="AF42" i="7" s="1"/>
  <c r="Q11" i="15"/>
  <c r="Q11" i="16"/>
  <c r="R11" i="16" s="1"/>
  <c r="T32" i="7" s="1"/>
  <c r="M31" i="22" s="1"/>
  <c r="Q34" i="16"/>
  <c r="S34" i="16" s="1"/>
  <c r="AA46" i="7" s="1"/>
  <c r="Q56" i="14"/>
  <c r="S56" i="14" s="1"/>
  <c r="AK32" i="7" s="1"/>
  <c r="Q54" i="14"/>
  <c r="S54" i="14" s="1"/>
  <c r="AK30" i="7" s="1"/>
  <c r="Q11" i="3"/>
  <c r="R11" i="3" s="1"/>
  <c r="T8" i="7" s="1"/>
  <c r="M7" i="22" s="1"/>
  <c r="P56" i="15"/>
  <c r="AJ8" i="7" s="1"/>
  <c r="P54" i="15"/>
  <c r="R29" i="15"/>
  <c r="T29" i="7" s="1"/>
  <c r="M28" i="22" s="1"/>
  <c r="P51" i="15"/>
  <c r="P47" i="15"/>
  <c r="AE47" i="7" s="1"/>
  <c r="P57" i="3"/>
  <c r="P53" i="3"/>
  <c r="AE41" i="7" s="1"/>
  <c r="R27" i="16"/>
  <c r="T40" i="7" s="1"/>
  <c r="M39" i="22" s="1"/>
  <c r="P38" i="15"/>
  <c r="Z38" i="7" s="1"/>
  <c r="R14" i="16"/>
  <c r="P33" i="15"/>
  <c r="Z33" i="7" s="1"/>
  <c r="P42" i="3"/>
  <c r="P34" i="3"/>
  <c r="Z22" i="7" s="1"/>
  <c r="P56" i="16"/>
  <c r="P64" i="15"/>
  <c r="AJ16" i="7" s="1"/>
  <c r="P59" i="15"/>
  <c r="AC26" i="7"/>
  <c r="S25" i="22" s="1"/>
  <c r="Q20" i="15"/>
  <c r="R18" i="3"/>
  <c r="Q12" i="7" s="1"/>
  <c r="J11" i="22" s="1"/>
  <c r="R26" i="3"/>
  <c r="Q12" i="15"/>
  <c r="Q12" i="16"/>
  <c r="AC25" i="7"/>
  <c r="S24" i="22" s="1"/>
  <c r="R24" i="3"/>
  <c r="S24" i="3" s="1"/>
  <c r="R10" i="15"/>
  <c r="Q20" i="7" s="1"/>
  <c r="J19" i="22" s="1"/>
  <c r="Q51" i="16"/>
  <c r="R20" i="16"/>
  <c r="AC52" i="7"/>
  <c r="S51" i="22" s="1"/>
  <c r="Q22" i="14"/>
  <c r="P58" i="3"/>
  <c r="P44" i="15"/>
  <c r="AE44" i="7" s="1"/>
  <c r="P31" i="16"/>
  <c r="P54" i="3"/>
  <c r="AJ42" i="7" s="1"/>
  <c r="P52" i="3"/>
  <c r="Q25" i="16"/>
  <c r="P49" i="3"/>
  <c r="AE37" i="7" s="1"/>
  <c r="Q35" i="15"/>
  <c r="S35" i="15" s="1"/>
  <c r="AA35" i="7" s="1"/>
  <c r="P35" i="15"/>
  <c r="Z35" i="7" s="1"/>
  <c r="P43" i="3"/>
  <c r="AE31" i="7" s="1"/>
  <c r="Q64" i="16"/>
  <c r="P64" i="16"/>
  <c r="AJ28" i="7" s="1"/>
  <c r="Q23" i="15"/>
  <c r="P35" i="3"/>
  <c r="P57" i="16"/>
  <c r="AJ21" i="7" s="1"/>
  <c r="P65" i="15"/>
  <c r="P60" i="15"/>
  <c r="AJ12" i="7" s="1"/>
  <c r="P47" i="16"/>
  <c r="P46" i="16"/>
  <c r="AE10" i="7" s="1"/>
  <c r="P44" i="16"/>
  <c r="P42" i="16"/>
  <c r="AE6" i="7" s="1"/>
  <c r="P65" i="3"/>
  <c r="P41" i="3"/>
  <c r="Z29" i="7" s="1"/>
  <c r="R19" i="15"/>
  <c r="T24" i="7" s="1"/>
  <c r="M23" i="22" s="1"/>
  <c r="AC27" i="7"/>
  <c r="S26" i="22" s="1"/>
  <c r="R13" i="15"/>
  <c r="T21" i="7" s="1"/>
  <c r="M20" i="22" s="1"/>
  <c r="R11" i="15"/>
  <c r="T20" i="7" s="1"/>
  <c r="M19" i="22" s="1"/>
  <c r="Q63" i="16"/>
  <c r="S63" i="16" s="1"/>
  <c r="AK27" i="7" s="1"/>
  <c r="P40" i="16"/>
  <c r="P59" i="3"/>
  <c r="AJ47" i="7" s="1"/>
  <c r="P45" i="15"/>
  <c r="P32" i="16"/>
  <c r="Z44" i="7" s="1"/>
  <c r="P36" i="15"/>
  <c r="P44" i="3"/>
  <c r="R21" i="15"/>
  <c r="T25" i="7" s="1"/>
  <c r="M24" i="22" s="1"/>
  <c r="P58" i="16"/>
  <c r="P54" i="16"/>
  <c r="AJ18" i="7" s="1"/>
  <c r="P45" i="16"/>
  <c r="P43" i="16"/>
  <c r="AE7" i="7" s="1"/>
  <c r="R13" i="16"/>
  <c r="T33" i="7" s="1"/>
  <c r="M32" i="22" s="1"/>
  <c r="R10" i="16"/>
  <c r="R28" i="16"/>
  <c r="R16" i="16"/>
  <c r="Q43" i="15"/>
  <c r="S43" i="15" s="1"/>
  <c r="AF43" i="7" s="1"/>
  <c r="T14" i="7"/>
  <c r="M13" i="22" s="1"/>
  <c r="R23" i="3"/>
  <c r="R15" i="16"/>
  <c r="T34" i="7" s="1"/>
  <c r="M33" i="22" s="1"/>
  <c r="R16" i="3"/>
  <c r="R17" i="15"/>
  <c r="T23" i="7" s="1"/>
  <c r="M22" i="22" s="1"/>
  <c r="S47" i="14"/>
  <c r="AF23" i="7" s="1"/>
  <c r="R24" i="15"/>
  <c r="T28" i="7"/>
  <c r="M27" i="22" s="1"/>
  <c r="R27" i="15"/>
  <c r="R28" i="3"/>
  <c r="Q17" i="7" s="1"/>
  <c r="J16" i="22" s="1"/>
  <c r="Q34" i="15"/>
  <c r="S34" i="15" s="1"/>
  <c r="AA34" i="7" s="1"/>
  <c r="Q49" i="15"/>
  <c r="S49" i="15" s="1"/>
  <c r="AF49" i="7" s="1"/>
  <c r="R19" i="16"/>
  <c r="T36" i="7" s="1"/>
  <c r="M35" i="22" s="1"/>
  <c r="Q64" i="3"/>
  <c r="S64" i="3" s="1"/>
  <c r="AK52" i="7" s="1"/>
  <c r="P64" i="3"/>
  <c r="AJ52" i="7" s="1"/>
  <c r="P50" i="15"/>
  <c r="AE50" i="7" s="1"/>
  <c r="Q62" i="3"/>
  <c r="P62" i="3"/>
  <c r="AJ50" i="7" s="1"/>
  <c r="P48" i="15"/>
  <c r="AE48" i="7" s="1"/>
  <c r="P33" i="16"/>
  <c r="Z45" i="7" s="1"/>
  <c r="Q24" i="16"/>
  <c r="R24" i="16" s="1"/>
  <c r="P37" i="15"/>
  <c r="P46" i="3"/>
  <c r="AE34" i="7" s="1"/>
  <c r="P31" i="15"/>
  <c r="P40" i="3"/>
  <c r="Z28" i="7" s="1"/>
  <c r="P59" i="16"/>
  <c r="P33" i="3"/>
  <c r="Z21" i="7" s="1"/>
  <c r="P55" i="16"/>
  <c r="P63" i="15"/>
  <c r="AJ15" i="7" s="1"/>
  <c r="Q50" i="16"/>
  <c r="S50" i="16" s="1"/>
  <c r="AF14" i="7" s="1"/>
  <c r="Q58" i="15"/>
  <c r="S58" i="15" s="1"/>
  <c r="AK10" i="7" s="1"/>
  <c r="P58" i="15"/>
  <c r="AJ10" i="7" s="1"/>
  <c r="Q53" i="15"/>
  <c r="P65" i="16"/>
  <c r="Q26" i="15"/>
  <c r="P43" i="14"/>
  <c r="AE19" i="7" s="1"/>
  <c r="Q18" i="14"/>
  <c r="P58" i="14"/>
  <c r="AJ34" i="7" s="1"/>
  <c r="Q39" i="14"/>
  <c r="S39" i="14" s="1"/>
  <c r="AA15" i="7" s="1"/>
  <c r="P61" i="14"/>
  <c r="AJ37" i="7" s="1"/>
  <c r="R13" i="14"/>
  <c r="T45" i="7" s="1"/>
  <c r="M44" i="22" s="1"/>
  <c r="P37" i="14"/>
  <c r="Z13" i="7" s="1"/>
  <c r="AC28" i="7"/>
  <c r="S27" i="22" s="1"/>
  <c r="R10" i="14"/>
  <c r="P62" i="14"/>
  <c r="P38" i="14"/>
  <c r="Z14" i="7" s="1"/>
  <c r="P57" i="14"/>
  <c r="AJ33" i="7" s="1"/>
  <c r="P36" i="14"/>
  <c r="Z12" i="7" s="1"/>
  <c r="S53" i="14"/>
  <c r="AF29" i="7" s="1"/>
  <c r="Q26" i="14"/>
  <c r="R26" i="14" s="1"/>
  <c r="Q24" i="14"/>
  <c r="R24" i="14" s="1"/>
  <c r="P55" i="14"/>
  <c r="AJ31" i="7" s="1"/>
  <c r="R12" i="14"/>
  <c r="S60" i="14"/>
  <c r="AK36" i="7" s="1"/>
  <c r="R22" i="14"/>
  <c r="Q50" i="7" s="1"/>
  <c r="J49" i="22" s="1"/>
  <c r="P44" i="14"/>
  <c r="AE20" i="7" s="1"/>
  <c r="P59" i="14"/>
  <c r="AJ35" i="7" s="1"/>
  <c r="P45" i="14"/>
  <c r="AE21" i="7" s="1"/>
  <c r="P65" i="14"/>
  <c r="P41" i="14"/>
  <c r="Z17" i="7" s="1"/>
  <c r="X16" i="7"/>
  <c r="P15" i="22" s="1"/>
  <c r="P33" i="14"/>
  <c r="Z9" i="7" s="1"/>
  <c r="P31" i="14"/>
  <c r="Z7" i="7" s="1"/>
  <c r="Z19" i="7"/>
  <c r="R15" i="3"/>
  <c r="T10" i="7" s="1"/>
  <c r="M9" i="22" s="1"/>
  <c r="R14" i="3"/>
  <c r="R12" i="3"/>
  <c r="Q9" i="15"/>
  <c r="P9" i="3"/>
  <c r="Q9" i="3" s="1"/>
  <c r="R9" i="3" s="1"/>
  <c r="P8" i="3"/>
  <c r="Q8" i="3" s="1"/>
  <c r="R8" i="3" s="1"/>
  <c r="Q29" i="3"/>
  <c r="R29" i="3" s="1"/>
  <c r="P30" i="15"/>
  <c r="Z30" i="7" s="1"/>
  <c r="Z6" i="7"/>
  <c r="Z18" i="7"/>
  <c r="P30" i="16"/>
  <c r="Z42" i="7" s="1"/>
  <c r="Q7" i="16"/>
  <c r="Q18" i="7"/>
  <c r="J17" i="22" s="1"/>
  <c r="Q30" i="7"/>
  <c r="J29" i="22" s="1"/>
  <c r="E47" i="22"/>
  <c r="AQ48" i="7"/>
  <c r="E50" i="22"/>
  <c r="AQ51" i="7"/>
  <c r="E51" i="22"/>
  <c r="AQ52" i="7"/>
  <c r="E29" i="22"/>
  <c r="AQ30" i="7"/>
  <c r="E21" i="22"/>
  <c r="AQ22" i="7"/>
  <c r="E17" i="22"/>
  <c r="AQ18" i="7"/>
  <c r="E40" i="22"/>
  <c r="AQ41" i="7"/>
  <c r="E8" i="22"/>
  <c r="AQ9" i="7"/>
  <c r="E46" i="22"/>
  <c r="AQ47" i="7"/>
  <c r="E16" i="22"/>
  <c r="AQ17" i="7"/>
  <c r="E49" i="22"/>
  <c r="AQ50" i="7"/>
  <c r="E12" i="22"/>
  <c r="AQ13" i="7"/>
  <c r="E13" i="22"/>
  <c r="AQ14" i="7"/>
  <c r="E5" i="22"/>
  <c r="AQ6" i="7"/>
  <c r="E39" i="22"/>
  <c r="AQ40" i="7"/>
  <c r="E19" i="22"/>
  <c r="AQ20" i="7"/>
  <c r="E30" i="22"/>
  <c r="AQ31" i="7"/>
  <c r="E6" i="22"/>
  <c r="AQ7" i="7"/>
  <c r="E25" i="22"/>
  <c r="AQ26" i="7"/>
  <c r="E10" i="22"/>
  <c r="AQ11" i="7"/>
  <c r="E18" i="22"/>
  <c r="AQ19" i="7"/>
  <c r="E27" i="22"/>
  <c r="AQ28" i="7"/>
  <c r="E35" i="22"/>
  <c r="AQ36" i="7"/>
  <c r="E52" i="22"/>
  <c r="AQ53" i="7"/>
  <c r="E20" i="22"/>
  <c r="AQ21" i="7"/>
  <c r="E44" i="22"/>
  <c r="AQ45" i="7"/>
  <c r="E45" i="22"/>
  <c r="AQ46" i="7"/>
  <c r="E15" i="22"/>
  <c r="AQ16" i="7"/>
  <c r="E31" i="22"/>
  <c r="AQ32" i="7"/>
  <c r="E23" i="22"/>
  <c r="AQ24" i="7"/>
  <c r="E11" i="22"/>
  <c r="AQ12" i="7"/>
  <c r="E33" i="22"/>
  <c r="AQ34" i="7"/>
  <c r="E26" i="22"/>
  <c r="AQ27" i="7"/>
  <c r="E48" i="22"/>
  <c r="AQ49" i="7"/>
  <c r="E43" i="22"/>
  <c r="AQ44" i="7"/>
  <c r="E36" i="22"/>
  <c r="AQ37" i="7"/>
  <c r="E41" i="22"/>
  <c r="AQ42" i="7"/>
  <c r="E22" i="22"/>
  <c r="AQ23" i="7"/>
  <c r="E24" i="22"/>
  <c r="AQ25" i="7"/>
  <c r="E32" i="22"/>
  <c r="AQ33" i="7"/>
  <c r="E28" i="22"/>
  <c r="AQ29" i="7"/>
  <c r="E7" i="22"/>
  <c r="AQ8" i="7"/>
  <c r="E38" i="22"/>
  <c r="AQ39" i="7"/>
  <c r="E37" i="22"/>
  <c r="AQ38" i="7"/>
  <c r="E14" i="22"/>
  <c r="AQ15" i="7"/>
  <c r="E34" i="22"/>
  <c r="AQ35" i="7"/>
  <c r="E42" i="22"/>
  <c r="AQ43" i="7"/>
  <c r="E9" i="22"/>
  <c r="AQ10" i="7"/>
  <c r="AH9" i="7"/>
  <c r="V8" i="22" s="1"/>
  <c r="S39" i="15"/>
  <c r="AA39" i="7" s="1"/>
  <c r="X32" i="7"/>
  <c r="P31" i="22" s="1"/>
  <c r="S62" i="16"/>
  <c r="AK26" i="7" s="1"/>
  <c r="AC17" i="7"/>
  <c r="S16" i="22" s="1"/>
  <c r="AC14" i="7"/>
  <c r="S13" i="22" s="1"/>
  <c r="X50" i="7"/>
  <c r="P49" i="22" s="1"/>
  <c r="S36" i="16"/>
  <c r="AA48" i="7" s="1"/>
  <c r="S41" i="16"/>
  <c r="AA53" i="7" s="1"/>
  <c r="AH30" i="7"/>
  <c r="V29" i="22" s="1"/>
  <c r="S48" i="14"/>
  <c r="AF24" i="7" s="1"/>
  <c r="S39" i="3"/>
  <c r="AA27" i="7" s="1"/>
  <c r="AC35" i="7"/>
  <c r="S34" i="22" s="1"/>
  <c r="S50" i="3"/>
  <c r="AF38" i="7" s="1"/>
  <c r="AH43" i="7"/>
  <c r="V42" i="22" s="1"/>
  <c r="AC36" i="7"/>
  <c r="S35" i="22" s="1"/>
  <c r="S45" i="3"/>
  <c r="AF33" i="7" s="1"/>
  <c r="X20" i="7"/>
  <c r="P19" i="22" s="1"/>
  <c r="S36" i="3"/>
  <c r="AA24" i="7" s="1"/>
  <c r="C51" i="22"/>
  <c r="C50" i="22"/>
  <c r="C52" i="22"/>
  <c r="C49" i="22"/>
  <c r="C23" i="22"/>
  <c r="C25" i="22"/>
  <c r="C15" i="22"/>
  <c r="C40" i="22"/>
  <c r="C24" i="22"/>
  <c r="C14" i="22"/>
  <c r="C8" i="22"/>
  <c r="C16" i="22"/>
  <c r="C38" i="22"/>
  <c r="C30" i="22"/>
  <c r="C43" i="22"/>
  <c r="C27" i="22"/>
  <c r="C37" i="22"/>
  <c r="C20" i="22"/>
  <c r="C12" i="22"/>
  <c r="C26" i="22"/>
  <c r="C39" i="22"/>
  <c r="C13" i="22"/>
  <c r="C36" i="22"/>
  <c r="C28" i="22"/>
  <c r="C19" i="22"/>
  <c r="Q9" i="14"/>
  <c r="Q6" i="14"/>
  <c r="R6" i="14" s="1"/>
  <c r="Q7" i="14"/>
  <c r="N16" i="7"/>
  <c r="AR16" i="7" s="1"/>
  <c r="N7" i="7"/>
  <c r="AR7" i="7" s="1"/>
  <c r="N8" i="7"/>
  <c r="AR8" i="7" s="1"/>
  <c r="N9" i="7"/>
  <c r="AR9" i="7" s="1"/>
  <c r="N21" i="7"/>
  <c r="AR21" i="7" s="1"/>
  <c r="N46" i="7"/>
  <c r="AR46" i="7" s="1"/>
  <c r="N51" i="7"/>
  <c r="AR51" i="7" s="1"/>
  <c r="Q23" i="14"/>
  <c r="AC16" i="7"/>
  <c r="S15" i="22" s="1"/>
  <c r="N43" i="7"/>
  <c r="AR43" i="7" s="1"/>
  <c r="Q21" i="3"/>
  <c r="N14" i="7"/>
  <c r="AR14" i="7" s="1"/>
  <c r="Q28" i="14"/>
  <c r="Q21" i="14"/>
  <c r="N33" i="7"/>
  <c r="AR33" i="7" s="1"/>
  <c r="N19" i="7"/>
  <c r="AR19" i="7" s="1"/>
  <c r="Q7" i="3"/>
  <c r="R7" i="3" s="1"/>
  <c r="Q16" i="14"/>
  <c r="R16" i="14" s="1"/>
  <c r="AH24" i="7"/>
  <c r="V23" i="22" s="1"/>
  <c r="N52" i="7"/>
  <c r="AR52" i="7" s="1"/>
  <c r="Q26" i="16"/>
  <c r="R26" i="16" s="1"/>
  <c r="AH44" i="7"/>
  <c r="V43" i="22" s="1"/>
  <c r="Q27" i="14"/>
  <c r="X47" i="7"/>
  <c r="P46" i="22" s="1"/>
  <c r="N35" i="7"/>
  <c r="AR35" i="7" s="1"/>
  <c r="Q16" i="15"/>
  <c r="Q20" i="14"/>
  <c r="R20" i="14" s="1"/>
  <c r="Q49" i="7" s="1"/>
  <c r="J48" i="22" s="1"/>
  <c r="N44" i="7"/>
  <c r="AR44" i="7" s="1"/>
  <c r="Q7" i="15"/>
  <c r="Q10" i="3"/>
  <c r="AH49" i="7"/>
  <c r="V48" i="22" s="1"/>
  <c r="Q29" i="14"/>
  <c r="N31" i="7"/>
  <c r="AR31" i="7" s="1"/>
  <c r="S60" i="3"/>
  <c r="AK48" i="7" s="1"/>
  <c r="Q19" i="14"/>
  <c r="Q21" i="16"/>
  <c r="Q23" i="16"/>
  <c r="N48" i="7"/>
  <c r="AR48" i="7" s="1"/>
  <c r="N49" i="7"/>
  <c r="AR49" i="7" s="1"/>
  <c r="AH14" i="7"/>
  <c r="V13" i="22" s="1"/>
  <c r="Q14" i="15"/>
  <c r="Q14" i="14"/>
  <c r="AH40" i="7"/>
  <c r="V39" i="22" s="1"/>
  <c r="S48" i="16"/>
  <c r="AF12" i="7" s="1"/>
  <c r="N18" i="7"/>
  <c r="AR18" i="7" s="1"/>
  <c r="X34" i="7"/>
  <c r="P33" i="22" s="1"/>
  <c r="Q9" i="16"/>
  <c r="N50" i="7"/>
  <c r="AR50" i="7" s="1"/>
  <c r="Q22" i="3"/>
  <c r="X35" i="7"/>
  <c r="P34" i="22" s="1"/>
  <c r="S40" i="15"/>
  <c r="AA40" i="7" s="1"/>
  <c r="X40" i="7"/>
  <c r="P39" i="22" s="1"/>
  <c r="P11" i="14"/>
  <c r="Q11" i="14" s="1"/>
  <c r="R11" i="14" s="1"/>
  <c r="P29" i="16"/>
  <c r="Q29" i="16"/>
  <c r="AC18" i="7"/>
  <c r="S17" i="22" s="1"/>
  <c r="AC49" i="7"/>
  <c r="S48" i="22" s="1"/>
  <c r="X46" i="7"/>
  <c r="P45" i="22" s="1"/>
  <c r="S39" i="16"/>
  <c r="AA51" i="7" s="1"/>
  <c r="X51" i="7"/>
  <c r="P50" i="22" s="1"/>
  <c r="AH27" i="7"/>
  <c r="V26" i="22" s="1"/>
  <c r="P28" i="15"/>
  <c r="Q28" i="15"/>
  <c r="P25" i="3"/>
  <c r="Q25" i="3" s="1"/>
  <c r="R25" i="3" s="1"/>
  <c r="P19" i="3"/>
  <c r="Q19" i="3"/>
  <c r="P6" i="3"/>
  <c r="Q6" i="3" s="1"/>
  <c r="R6" i="3" s="1"/>
  <c r="P15" i="14"/>
  <c r="Q15" i="14" s="1"/>
  <c r="R15" i="14" s="1"/>
  <c r="P18" i="15"/>
  <c r="Q18" i="15" s="1"/>
  <c r="AH52" i="7"/>
  <c r="V51" i="22" s="1"/>
  <c r="AH51" i="7"/>
  <c r="V50" i="22" s="1"/>
  <c r="Q25" i="14"/>
  <c r="Q8" i="14"/>
  <c r="Q22" i="15"/>
  <c r="P22" i="16"/>
  <c r="Q22" i="16" s="1"/>
  <c r="R22" i="16" s="1"/>
  <c r="P8" i="16"/>
  <c r="Q8" i="16" s="1"/>
  <c r="N37" i="7"/>
  <c r="AR37" i="7" s="1"/>
  <c r="N53" i="7"/>
  <c r="AR53" i="7" s="1"/>
  <c r="N17" i="7"/>
  <c r="AR17" i="7" s="1"/>
  <c r="Q18" i="16"/>
  <c r="S35" i="14"/>
  <c r="AA11" i="7" s="1"/>
  <c r="X11" i="7"/>
  <c r="P10" i="22" s="1"/>
  <c r="P17" i="16"/>
  <c r="Q17" i="16" s="1"/>
  <c r="P25" i="15"/>
  <c r="Q25" i="15" s="1"/>
  <c r="R25" i="15" s="1"/>
  <c r="X10" i="7"/>
  <c r="P9" i="22" s="1"/>
  <c r="S34" i="14"/>
  <c r="AA10" i="7" s="1"/>
  <c r="P27" i="3"/>
  <c r="Q27" i="3" s="1"/>
  <c r="R27" i="3" s="1"/>
  <c r="N40" i="7"/>
  <c r="AR40" i="7" s="1"/>
  <c r="N45" i="7"/>
  <c r="AR45" i="7" s="1"/>
  <c r="N15" i="7"/>
  <c r="AR15" i="7" s="1"/>
  <c r="N13" i="7"/>
  <c r="AR13" i="7" s="1"/>
  <c r="AR6" i="7"/>
  <c r="N42" i="7"/>
  <c r="AR42" i="7" s="1"/>
  <c r="N39" i="7"/>
  <c r="AR39" i="7" s="1"/>
  <c r="N36" i="7"/>
  <c r="AR36" i="7" s="1"/>
  <c r="N26" i="7"/>
  <c r="AR26" i="7" s="1"/>
  <c r="N24" i="7"/>
  <c r="AR24" i="7" s="1"/>
  <c r="N22" i="7"/>
  <c r="AR22" i="7" s="1"/>
  <c r="N12" i="7"/>
  <c r="AR12" i="7" s="1"/>
  <c r="N28" i="7"/>
  <c r="AR28" i="7" s="1"/>
  <c r="N32" i="7"/>
  <c r="AR32" i="7" s="1"/>
  <c r="N11" i="7"/>
  <c r="AR11" i="7" s="1"/>
  <c r="N47" i="7"/>
  <c r="AR47" i="7" s="1"/>
  <c r="N10" i="7"/>
  <c r="AR10" i="7" s="1"/>
  <c r="N34" i="7"/>
  <c r="AR34" i="7" s="1"/>
  <c r="N30" i="7"/>
  <c r="AR30" i="7" s="1"/>
  <c r="N41" i="7"/>
  <c r="AR41" i="7" s="1"/>
  <c r="N38" i="7"/>
  <c r="AR38" i="7" s="1"/>
  <c r="N27" i="7"/>
  <c r="AR27" i="7" s="1"/>
  <c r="N25" i="7"/>
  <c r="AR25" i="7" s="1"/>
  <c r="N23" i="7"/>
  <c r="AR23" i="7" s="1"/>
  <c r="N20" i="7"/>
  <c r="AR20" i="7" s="1"/>
  <c r="P17" i="14"/>
  <c r="Q17" i="14" s="1"/>
  <c r="R17" i="14" s="1"/>
  <c r="P15" i="15"/>
  <c r="Q15" i="15" s="1"/>
  <c r="S32" i="14"/>
  <c r="AA8" i="7" s="1"/>
  <c r="X8" i="7"/>
  <c r="P7" i="22" s="1"/>
  <c r="N29" i="7"/>
  <c r="AR29" i="7" s="1"/>
  <c r="P17" i="3"/>
  <c r="Q17" i="3" s="1"/>
  <c r="R17" i="3" s="1"/>
  <c r="AC39" i="7"/>
  <c r="S38" i="22" s="1"/>
  <c r="S51" i="3"/>
  <c r="AF39" i="7" s="1"/>
  <c r="AH10" i="7"/>
  <c r="V9" i="22" s="1"/>
  <c r="AC53" i="7"/>
  <c r="S52" i="22" s="1"/>
  <c r="S53" i="15"/>
  <c r="AF53" i="7" s="1"/>
  <c r="P13" i="3"/>
  <c r="Q13" i="3" s="1"/>
  <c r="R13" i="3" s="1"/>
  <c r="Q19" i="7"/>
  <c r="J18" i="22" s="1"/>
  <c r="Q39" i="7"/>
  <c r="J38" i="22" s="1"/>
  <c r="Q51" i="7"/>
  <c r="J50" i="22" s="1"/>
  <c r="Q52" i="7"/>
  <c r="J51" i="22" s="1"/>
  <c r="Q56" i="15" l="1"/>
  <c r="AH7" i="7"/>
  <c r="V6" i="22" s="1"/>
  <c r="AC46" i="7"/>
  <c r="S45" i="22" s="1"/>
  <c r="AC42" i="7"/>
  <c r="S41" i="22" s="1"/>
  <c r="S12" i="14"/>
  <c r="V45" i="7" s="1"/>
  <c r="S10" i="16"/>
  <c r="V32" i="7" s="1"/>
  <c r="Q33" i="16"/>
  <c r="AH32" i="7"/>
  <c r="V31" i="22" s="1"/>
  <c r="R28" i="15"/>
  <c r="S28" i="15" s="1"/>
  <c r="R17" i="16"/>
  <c r="S16" i="16" s="1"/>
  <c r="V35" i="7" s="1"/>
  <c r="AJ38" i="7"/>
  <c r="Q62" i="14"/>
  <c r="S62" i="14" s="1"/>
  <c r="AK38" i="7" s="1"/>
  <c r="AE40" i="7"/>
  <c r="Q52" i="3"/>
  <c r="AJ46" i="7"/>
  <c r="Q58" i="3"/>
  <c r="R15" i="15"/>
  <c r="T22" i="7" s="1"/>
  <c r="M21" i="22" s="1"/>
  <c r="R18" i="15"/>
  <c r="S18" i="15" s="1"/>
  <c r="AJ19" i="7"/>
  <c r="Q55" i="16"/>
  <c r="Z31" i="7"/>
  <c r="Q31" i="15"/>
  <c r="AH50" i="7"/>
  <c r="V49" i="22" s="1"/>
  <c r="S62" i="3"/>
  <c r="AK50" i="7" s="1"/>
  <c r="Q41" i="7"/>
  <c r="J40" i="22" s="1"/>
  <c r="AE9" i="7"/>
  <c r="Q45" i="16"/>
  <c r="AE32" i="7"/>
  <c r="Q44" i="3"/>
  <c r="AE45" i="7"/>
  <c r="Q45" i="15"/>
  <c r="AE8" i="7"/>
  <c r="Q44" i="16"/>
  <c r="AJ17" i="7"/>
  <c r="Q65" i="15"/>
  <c r="R12" i="16"/>
  <c r="S12" i="16" s="1"/>
  <c r="V33" i="7" s="1"/>
  <c r="AJ20" i="7"/>
  <c r="Q56" i="16"/>
  <c r="S14" i="16"/>
  <c r="V34" i="7" s="1"/>
  <c r="Q34" i="7"/>
  <c r="J33" i="22" s="1"/>
  <c r="AJ45" i="7"/>
  <c r="Q57" i="3"/>
  <c r="AJ6" i="7"/>
  <c r="Q54" i="15"/>
  <c r="AJ41" i="7"/>
  <c r="Q65" i="14"/>
  <c r="AH41" i="7" s="1"/>
  <c r="V40" i="22" s="1"/>
  <c r="X45" i="7"/>
  <c r="P44" i="22" s="1"/>
  <c r="S33" i="16"/>
  <c r="AA45" i="7" s="1"/>
  <c r="AH28" i="7"/>
  <c r="V27" i="22" s="1"/>
  <c r="S64" i="16"/>
  <c r="AK28" i="7" s="1"/>
  <c r="Z43" i="7"/>
  <c r="Q31" i="16"/>
  <c r="AJ29" i="7"/>
  <c r="Q65" i="16"/>
  <c r="AJ23" i="7"/>
  <c r="Q59" i="16"/>
  <c r="Z37" i="7"/>
  <c r="Q37" i="15"/>
  <c r="AJ22" i="7"/>
  <c r="Q58" i="16"/>
  <c r="Z36" i="7"/>
  <c r="Q36" i="15"/>
  <c r="Z52" i="7"/>
  <c r="Q40" i="16"/>
  <c r="AJ53" i="7"/>
  <c r="Q65" i="3"/>
  <c r="AE11" i="7"/>
  <c r="Q47" i="16"/>
  <c r="Z23" i="7"/>
  <c r="Q35" i="3"/>
  <c r="Q37" i="7"/>
  <c r="J36" i="22" s="1"/>
  <c r="AJ11" i="7"/>
  <c r="Q59" i="15"/>
  <c r="AE30" i="7"/>
  <c r="Q42" i="3"/>
  <c r="AE51" i="7"/>
  <c r="Q51" i="15"/>
  <c r="R14" i="15"/>
  <c r="R23" i="16"/>
  <c r="S22" i="16" s="1"/>
  <c r="V38" i="7" s="1"/>
  <c r="S24" i="15"/>
  <c r="R12" i="15"/>
  <c r="S12" i="15" s="1"/>
  <c r="V21" i="7" s="1"/>
  <c r="Q36" i="7"/>
  <c r="J35" i="22" s="1"/>
  <c r="R18" i="16"/>
  <c r="S18" i="16" s="1"/>
  <c r="R21" i="16"/>
  <c r="S20" i="16" s="1"/>
  <c r="V37" i="7" s="1"/>
  <c r="S26" i="16"/>
  <c r="S28" i="3"/>
  <c r="S10" i="14"/>
  <c r="V44" i="7" s="1"/>
  <c r="S24" i="16"/>
  <c r="V39" i="7" s="1"/>
  <c r="AL39" i="7" s="1"/>
  <c r="Q48" i="15"/>
  <c r="Q50" i="15"/>
  <c r="Q27" i="7"/>
  <c r="J26" i="22" s="1"/>
  <c r="S16" i="3"/>
  <c r="T26" i="7"/>
  <c r="M25" i="22" s="1"/>
  <c r="R23" i="15"/>
  <c r="Q43" i="3"/>
  <c r="Q49" i="3"/>
  <c r="S51" i="16"/>
  <c r="AF15" i="7" s="1"/>
  <c r="AC15" i="7"/>
  <c r="S14" i="22" s="1"/>
  <c r="Q15" i="7"/>
  <c r="J14" i="22" s="1"/>
  <c r="S26" i="3"/>
  <c r="Q25" i="7"/>
  <c r="J24" i="22" s="1"/>
  <c r="R20" i="15"/>
  <c r="S20" i="15" s="1"/>
  <c r="V25" i="7" s="1"/>
  <c r="AL25" i="7" s="1"/>
  <c r="T12" i="7"/>
  <c r="M11" i="22" s="1"/>
  <c r="R19" i="3"/>
  <c r="S18" i="3" s="1"/>
  <c r="T41" i="7"/>
  <c r="M40" i="22" s="1"/>
  <c r="R29" i="16"/>
  <c r="S28" i="16" s="1"/>
  <c r="V41" i="7" s="1"/>
  <c r="Q14" i="7"/>
  <c r="J13" i="22" s="1"/>
  <c r="R22" i="3"/>
  <c r="S22" i="3" s="1"/>
  <c r="Q23" i="7"/>
  <c r="J22" i="22" s="1"/>
  <c r="R16" i="15"/>
  <c r="S16" i="15" s="1"/>
  <c r="V23" i="7" s="1"/>
  <c r="R22" i="15"/>
  <c r="S22" i="15" s="1"/>
  <c r="V26" i="7" s="1"/>
  <c r="AC43" i="7"/>
  <c r="S42" i="22" s="1"/>
  <c r="T13" i="7"/>
  <c r="M12" i="22" s="1"/>
  <c r="R21" i="3"/>
  <c r="S20" i="3" s="1"/>
  <c r="V13" i="7" s="1"/>
  <c r="Q28" i="7"/>
  <c r="J27" i="22" s="1"/>
  <c r="R26" i="15"/>
  <c r="S26" i="15" s="1"/>
  <c r="V28" i="7" s="1"/>
  <c r="Q63" i="15"/>
  <c r="Q33" i="3"/>
  <c r="Q40" i="3"/>
  <c r="Q46" i="3"/>
  <c r="Q11" i="7"/>
  <c r="J10" i="22" s="1"/>
  <c r="Q35" i="7"/>
  <c r="J34" i="22" s="1"/>
  <c r="Q32" i="7"/>
  <c r="J31" i="22" s="1"/>
  <c r="Q43" i="16"/>
  <c r="Q54" i="16"/>
  <c r="Q32" i="16"/>
  <c r="Q59" i="3"/>
  <c r="Q41" i="3"/>
  <c r="Q42" i="16"/>
  <c r="Q46" i="16"/>
  <c r="Q60" i="15"/>
  <c r="Q57" i="16"/>
  <c r="T39" i="7"/>
  <c r="M38" i="22" s="1"/>
  <c r="R25" i="16"/>
  <c r="Q54" i="3"/>
  <c r="Q44" i="15"/>
  <c r="S10" i="15"/>
  <c r="V20" i="7" s="1"/>
  <c r="Q16" i="7"/>
  <c r="J15" i="22" s="1"/>
  <c r="Q64" i="15"/>
  <c r="Q34" i="3"/>
  <c r="Q33" i="15"/>
  <c r="Q38" i="15"/>
  <c r="Q53" i="3"/>
  <c r="Q47" i="15"/>
  <c r="AL26" i="7"/>
  <c r="Q36" i="14"/>
  <c r="Q45" i="7"/>
  <c r="J44" i="22" s="1"/>
  <c r="Q59" i="14"/>
  <c r="Q57" i="14"/>
  <c r="Q58" i="14"/>
  <c r="Q31" i="14"/>
  <c r="R28" i="14"/>
  <c r="S16" i="14"/>
  <c r="V47" i="7" s="1"/>
  <c r="AH38" i="7"/>
  <c r="V37" i="22" s="1"/>
  <c r="Q61" i="14"/>
  <c r="Q45" i="14"/>
  <c r="R27" i="14"/>
  <c r="T52" i="7" s="1"/>
  <c r="M51" i="22" s="1"/>
  <c r="Q33" i="14"/>
  <c r="Q55" i="14"/>
  <c r="R18" i="14"/>
  <c r="R14" i="14"/>
  <c r="S14" i="14" s="1"/>
  <c r="V46" i="7" s="1"/>
  <c r="R19" i="14"/>
  <c r="T48" i="7" s="1"/>
  <c r="M47" i="22" s="1"/>
  <c r="Q41" i="14"/>
  <c r="Q44" i="14"/>
  <c r="Q38" i="14"/>
  <c r="R29" i="14"/>
  <c r="T53" i="7" s="1"/>
  <c r="M52" i="22" s="1"/>
  <c r="Q47" i="7"/>
  <c r="J46" i="22" s="1"/>
  <c r="Q44" i="7"/>
  <c r="J43" i="22" s="1"/>
  <c r="S65" i="14"/>
  <c r="AK41" i="7" s="1"/>
  <c r="R25" i="14"/>
  <c r="S24" i="14" s="1"/>
  <c r="V51" i="7" s="1"/>
  <c r="Q37" i="14"/>
  <c r="R21" i="14"/>
  <c r="S20" i="14" s="1"/>
  <c r="V49" i="7" s="1"/>
  <c r="AL49" i="7" s="1"/>
  <c r="T50" i="7"/>
  <c r="M49" i="22" s="1"/>
  <c r="R23" i="14"/>
  <c r="S22" i="14" s="1"/>
  <c r="V50" i="7" s="1"/>
  <c r="X15" i="7"/>
  <c r="P14" i="22" s="1"/>
  <c r="Q43" i="14"/>
  <c r="Q31" i="3"/>
  <c r="R10" i="3"/>
  <c r="S10" i="3" s="1"/>
  <c r="V8" i="7" s="1"/>
  <c r="S8" i="3"/>
  <c r="V7" i="7" s="1"/>
  <c r="S14" i="3"/>
  <c r="V10" i="7" s="1"/>
  <c r="Q10" i="7"/>
  <c r="J9" i="22" s="1"/>
  <c r="S12" i="3"/>
  <c r="Q9" i="7"/>
  <c r="J8" i="22" s="1"/>
  <c r="R9" i="14"/>
  <c r="T43" i="7" s="1"/>
  <c r="M42" i="22" s="1"/>
  <c r="R8" i="14"/>
  <c r="R9" i="16"/>
  <c r="T31" i="7" s="1"/>
  <c r="M30" i="22" s="1"/>
  <c r="R7" i="15"/>
  <c r="S6" i="15" s="1"/>
  <c r="V18" i="7" s="1"/>
  <c r="R7" i="16"/>
  <c r="S6" i="16" s="1"/>
  <c r="V30" i="7" s="1"/>
  <c r="R9" i="15"/>
  <c r="S8" i="15" s="1"/>
  <c r="V19" i="7" s="1"/>
  <c r="R8" i="16"/>
  <c r="Q31" i="7" s="1"/>
  <c r="J30" i="22" s="1"/>
  <c r="R7" i="14"/>
  <c r="S6" i="14" s="1"/>
  <c r="V42" i="7" s="1"/>
  <c r="T7" i="7"/>
  <c r="M6" i="22" s="1"/>
  <c r="T17" i="7"/>
  <c r="M16" i="22" s="1"/>
  <c r="V17" i="7"/>
  <c r="Q30" i="16"/>
  <c r="S30" i="16" s="1"/>
  <c r="AA42" i="7" s="1"/>
  <c r="Q30" i="15"/>
  <c r="Q30" i="3"/>
  <c r="Q30" i="14"/>
  <c r="T6" i="7"/>
  <c r="M5" i="22" s="1"/>
  <c r="Q42" i="7"/>
  <c r="J41" i="22" s="1"/>
  <c r="V40" i="7"/>
  <c r="V12" i="7"/>
  <c r="Q7" i="7"/>
  <c r="J6" i="22" s="1"/>
  <c r="V14" i="7"/>
  <c r="T9" i="7"/>
  <c r="M8" i="22" s="1"/>
  <c r="V9" i="7"/>
  <c r="T46" i="7"/>
  <c r="M45" i="22" s="1"/>
  <c r="V36" i="7"/>
  <c r="Q40" i="7"/>
  <c r="J39" i="22" s="1"/>
  <c r="T11" i="7"/>
  <c r="M10" i="22" s="1"/>
  <c r="V11" i="7"/>
  <c r="T47" i="7"/>
  <c r="M46" i="22" s="1"/>
  <c r="T16" i="7"/>
  <c r="M15" i="22" s="1"/>
  <c r="V16" i="7"/>
  <c r="Q6" i="7"/>
  <c r="J5" i="22" s="1"/>
  <c r="Q38" i="7"/>
  <c r="J37" i="22" s="1"/>
  <c r="T44" i="7"/>
  <c r="M43" i="22" s="1"/>
  <c r="T27" i="7"/>
  <c r="M26" i="22" s="1"/>
  <c r="V27" i="7"/>
  <c r="AL27" i="7" s="1"/>
  <c r="T15" i="7"/>
  <c r="M14" i="22" s="1"/>
  <c r="V15" i="7"/>
  <c r="V29" i="7"/>
  <c r="V24" i="7"/>
  <c r="AL24" i="7" s="1"/>
  <c r="S56" i="15" l="1"/>
  <c r="AK8" i="7" s="1"/>
  <c r="AH8" i="7"/>
  <c r="V7" i="22" s="1"/>
  <c r="Q21" i="7"/>
  <c r="J20" i="22" s="1"/>
  <c r="X42" i="7"/>
  <c r="P41" i="22" s="1"/>
  <c r="X33" i="7"/>
  <c r="P32" i="22" s="1"/>
  <c r="S33" i="15"/>
  <c r="AA33" i="7" s="1"/>
  <c r="S42" i="16"/>
  <c r="AF6" i="7" s="1"/>
  <c r="AC6" i="7"/>
  <c r="S5" i="22" s="1"/>
  <c r="AH18" i="7"/>
  <c r="V17" i="22" s="1"/>
  <c r="S54" i="16"/>
  <c r="AK18" i="7" s="1"/>
  <c r="AH15" i="7"/>
  <c r="V14" i="22" s="1"/>
  <c r="S63" i="15"/>
  <c r="AK15" i="7" s="1"/>
  <c r="S43" i="3"/>
  <c r="AF31" i="7" s="1"/>
  <c r="AC31" i="7"/>
  <c r="S30" i="22" s="1"/>
  <c r="S51" i="15"/>
  <c r="AF51" i="7" s="1"/>
  <c r="AL51" i="7" s="1"/>
  <c r="AC51" i="7"/>
  <c r="S50" i="22" s="1"/>
  <c r="S59" i="15"/>
  <c r="AK11" i="7" s="1"/>
  <c r="AH11" i="7"/>
  <c r="V10" i="22" s="1"/>
  <c r="X23" i="7"/>
  <c r="P22" i="22" s="1"/>
  <c r="S35" i="3"/>
  <c r="AA23" i="7" s="1"/>
  <c r="AH53" i="7"/>
  <c r="V52" i="22" s="1"/>
  <c r="S65" i="3"/>
  <c r="AK53" i="7" s="1"/>
  <c r="X36" i="7"/>
  <c r="P35" i="22" s="1"/>
  <c r="S36" i="15"/>
  <c r="AA36" i="7" s="1"/>
  <c r="X37" i="7"/>
  <c r="P36" i="22" s="1"/>
  <c r="S37" i="15"/>
  <c r="AA37" i="7" s="1"/>
  <c r="AH29" i="7"/>
  <c r="V28" i="22" s="1"/>
  <c r="S65" i="16"/>
  <c r="AK29" i="7" s="1"/>
  <c r="AH45" i="7"/>
  <c r="V44" i="22" s="1"/>
  <c r="S57" i="3"/>
  <c r="AK45" i="7" s="1"/>
  <c r="S56" i="16"/>
  <c r="AK20" i="7" s="1"/>
  <c r="AH20" i="7"/>
  <c r="V19" i="22" s="1"/>
  <c r="AH17" i="7"/>
  <c r="V16" i="22" s="1"/>
  <c r="S65" i="15"/>
  <c r="AK17" i="7" s="1"/>
  <c r="S45" i="15"/>
  <c r="AF45" i="7" s="1"/>
  <c r="AC45" i="7"/>
  <c r="S44" i="22" s="1"/>
  <c r="AC9" i="7"/>
  <c r="S8" i="22" s="1"/>
  <c r="S45" i="16"/>
  <c r="AF9" i="7" s="1"/>
  <c r="S55" i="16"/>
  <c r="AK19" i="7" s="1"/>
  <c r="AH19" i="7"/>
  <c r="V18" i="22" s="1"/>
  <c r="S52" i="3"/>
  <c r="AF40" i="7" s="1"/>
  <c r="AC40" i="7"/>
  <c r="S39" i="22" s="1"/>
  <c r="AL36" i="7"/>
  <c r="S28" i="14"/>
  <c r="V53" i="7" s="1"/>
  <c r="AL53" i="7" s="1"/>
  <c r="AC47" i="7"/>
  <c r="S46" i="22" s="1"/>
  <c r="S47" i="15"/>
  <c r="AF47" i="7" s="1"/>
  <c r="AL47" i="7" s="1"/>
  <c r="S34" i="3"/>
  <c r="AA22" i="7" s="1"/>
  <c r="X22" i="7"/>
  <c r="P21" i="22" s="1"/>
  <c r="S44" i="15"/>
  <c r="AF44" i="7" s="1"/>
  <c r="AC44" i="7"/>
  <c r="S43" i="22" s="1"/>
  <c r="AH21" i="7"/>
  <c r="V20" i="22" s="1"/>
  <c r="S57" i="16"/>
  <c r="AK21" i="7" s="1"/>
  <c r="S41" i="3"/>
  <c r="AA29" i="7" s="1"/>
  <c r="X29" i="7"/>
  <c r="P28" i="22" s="1"/>
  <c r="AC7" i="7"/>
  <c r="S6" i="22" s="1"/>
  <c r="S43" i="16"/>
  <c r="AF7" i="7" s="1"/>
  <c r="S46" i="3"/>
  <c r="AF34" i="7" s="1"/>
  <c r="AC34" i="7"/>
  <c r="S33" i="22" s="1"/>
  <c r="T37" i="7"/>
  <c r="M36" i="22" s="1"/>
  <c r="T38" i="7"/>
  <c r="M37" i="22" s="1"/>
  <c r="T35" i="7"/>
  <c r="M34" i="22" s="1"/>
  <c r="AL40" i="7"/>
  <c r="S53" i="3"/>
  <c r="AF41" i="7" s="1"/>
  <c r="AL41" i="7" s="1"/>
  <c r="AC41" i="7"/>
  <c r="S40" i="22" s="1"/>
  <c r="AH16" i="7"/>
  <c r="V15" i="22" s="1"/>
  <c r="S64" i="15"/>
  <c r="AK16" i="7" s="1"/>
  <c r="AL16" i="7" s="1"/>
  <c r="S54" i="3"/>
  <c r="AK42" i="7" s="1"/>
  <c r="AL42" i="7" s="1"/>
  <c r="AH42" i="7"/>
  <c r="V41" i="22" s="1"/>
  <c r="AH12" i="7"/>
  <c r="V11" i="22" s="1"/>
  <c r="S60" i="15"/>
  <c r="AK12" i="7" s="1"/>
  <c r="AH47" i="7"/>
  <c r="V46" i="22" s="1"/>
  <c r="S59" i="3"/>
  <c r="AK47" i="7" s="1"/>
  <c r="S40" i="3"/>
  <c r="AA28" i="7" s="1"/>
  <c r="AL28" i="7" s="1"/>
  <c r="X28" i="7"/>
  <c r="P27" i="22" s="1"/>
  <c r="S50" i="15"/>
  <c r="AF50" i="7" s="1"/>
  <c r="AL50" i="7" s="1"/>
  <c r="AC50" i="7"/>
  <c r="S49" i="22" s="1"/>
  <c r="S14" i="15"/>
  <c r="V22" i="7" s="1"/>
  <c r="AL22" i="7" s="1"/>
  <c r="AC30" i="7"/>
  <c r="S29" i="22" s="1"/>
  <c r="S42" i="3"/>
  <c r="AF30" i="7" s="1"/>
  <c r="S47" i="16"/>
  <c r="AF11" i="7" s="1"/>
  <c r="AC11" i="7"/>
  <c r="S10" i="22" s="1"/>
  <c r="S40" i="16"/>
  <c r="AA52" i="7" s="1"/>
  <c r="X52" i="7"/>
  <c r="P51" i="22" s="1"/>
  <c r="S58" i="16"/>
  <c r="AK22" i="7" s="1"/>
  <c r="AH22" i="7"/>
  <c r="V21" i="22" s="1"/>
  <c r="AH23" i="7"/>
  <c r="V22" i="22" s="1"/>
  <c r="S59" i="16"/>
  <c r="AK23" i="7" s="1"/>
  <c r="S31" i="16"/>
  <c r="AA43" i="7" s="1"/>
  <c r="X43" i="7"/>
  <c r="P42" i="22" s="1"/>
  <c r="AH6" i="7"/>
  <c r="V5" i="22" s="1"/>
  <c r="S54" i="15"/>
  <c r="AK6" i="7" s="1"/>
  <c r="AC8" i="7"/>
  <c r="S7" i="22" s="1"/>
  <c r="S44" i="16"/>
  <c r="AF8" i="7" s="1"/>
  <c r="AL8" i="7" s="1"/>
  <c r="AC32" i="7"/>
  <c r="S31" i="22" s="1"/>
  <c r="S44" i="3"/>
  <c r="AF32" i="7" s="1"/>
  <c r="AL32" i="7" s="1"/>
  <c r="X31" i="7"/>
  <c r="P30" i="22" s="1"/>
  <c r="S31" i="15"/>
  <c r="AA31" i="7" s="1"/>
  <c r="S58" i="3"/>
  <c r="AK46" i="7" s="1"/>
  <c r="AL46" i="7" s="1"/>
  <c r="AH46" i="7"/>
  <c r="V45" i="22" s="1"/>
  <c r="AL29" i="7"/>
  <c r="AL11" i="7"/>
  <c r="AL15" i="7"/>
  <c r="S8" i="14"/>
  <c r="V43" i="7" s="1"/>
  <c r="S38" i="15"/>
  <c r="AA38" i="7" s="1"/>
  <c r="AL38" i="7" s="1"/>
  <c r="X38" i="7"/>
  <c r="P37" i="22" s="1"/>
  <c r="S46" i="16"/>
  <c r="AF10" i="7" s="1"/>
  <c r="AL10" i="7" s="1"/>
  <c r="AC10" i="7"/>
  <c r="S9" i="22" s="1"/>
  <c r="X44" i="7"/>
  <c r="P43" i="22" s="1"/>
  <c r="S32" i="16"/>
  <c r="AA44" i="7" s="1"/>
  <c r="S33" i="3"/>
  <c r="AA21" i="7" s="1"/>
  <c r="X21" i="7"/>
  <c r="P20" i="22" s="1"/>
  <c r="Q26" i="7"/>
  <c r="J25" i="22" s="1"/>
  <c r="AC37" i="7"/>
  <c r="S36" i="22" s="1"/>
  <c r="S49" i="3"/>
  <c r="AF37" i="7" s="1"/>
  <c r="S48" i="15"/>
  <c r="AF48" i="7" s="1"/>
  <c r="AC48" i="7"/>
  <c r="S47" i="22" s="1"/>
  <c r="Q22" i="7"/>
  <c r="J21" i="22" s="1"/>
  <c r="Q33" i="7"/>
  <c r="J32" i="22" s="1"/>
  <c r="Q24" i="7"/>
  <c r="J23" i="22" s="1"/>
  <c r="Q29" i="7"/>
  <c r="J28" i="22" s="1"/>
  <c r="S41" i="14"/>
  <c r="AA17" i="7" s="1"/>
  <c r="AL17" i="7" s="1"/>
  <c r="X17" i="7"/>
  <c r="P16" i="22" s="1"/>
  <c r="Q53" i="7"/>
  <c r="J52" i="22" s="1"/>
  <c r="S26" i="14"/>
  <c r="V52" i="7" s="1"/>
  <c r="AL52" i="7" s="1"/>
  <c r="S37" i="14"/>
  <c r="AA13" i="7" s="1"/>
  <c r="AL13" i="7" s="1"/>
  <c r="X13" i="7"/>
  <c r="P12" i="22" s="1"/>
  <c r="Q46" i="7"/>
  <c r="J45" i="22" s="1"/>
  <c r="AC21" i="7"/>
  <c r="S20" i="22" s="1"/>
  <c r="S45" i="14"/>
  <c r="AF21" i="7" s="1"/>
  <c r="AH33" i="7"/>
  <c r="V32" i="22" s="1"/>
  <c r="S57" i="14"/>
  <c r="AK33" i="7" s="1"/>
  <c r="S18" i="14"/>
  <c r="V48" i="7" s="1"/>
  <c r="AL48" i="7" s="1"/>
  <c r="S61" i="14"/>
  <c r="AK37" i="7" s="1"/>
  <c r="AL37" i="7" s="1"/>
  <c r="AH37" i="7"/>
  <c r="V36" i="22" s="1"/>
  <c r="AH35" i="7"/>
  <c r="V34" i="22" s="1"/>
  <c r="S59" i="14"/>
  <c r="AK35" i="7" s="1"/>
  <c r="AL35" i="7" s="1"/>
  <c r="AH34" i="7"/>
  <c r="V33" i="22" s="1"/>
  <c r="S58" i="14"/>
  <c r="AK34" i="7" s="1"/>
  <c r="AL34" i="7" s="1"/>
  <c r="T51" i="7"/>
  <c r="M50" i="22" s="1"/>
  <c r="Q48" i="7"/>
  <c r="J47" i="22" s="1"/>
  <c r="S33" i="14"/>
  <c r="AA9" i="7" s="1"/>
  <c r="AL9" i="7" s="1"/>
  <c r="X9" i="7"/>
  <c r="P8" i="22" s="1"/>
  <c r="T49" i="7"/>
  <c r="M48" i="22" s="1"/>
  <c r="S31" i="14"/>
  <c r="AA7" i="7" s="1"/>
  <c r="X7" i="7"/>
  <c r="P6" i="22" s="1"/>
  <c r="AC19" i="7"/>
  <c r="S18" i="22" s="1"/>
  <c r="S43" i="14"/>
  <c r="AF19" i="7" s="1"/>
  <c r="X14" i="7"/>
  <c r="P13" i="22" s="1"/>
  <c r="S38" i="14"/>
  <c r="AA14" i="7" s="1"/>
  <c r="AL14" i="7" s="1"/>
  <c r="AC20" i="7"/>
  <c r="S19" i="22" s="1"/>
  <c r="S44" i="14"/>
  <c r="AF20" i="7" s="1"/>
  <c r="AL20" i="7" s="1"/>
  <c r="AH31" i="7"/>
  <c r="V30" i="22" s="1"/>
  <c r="S55" i="14"/>
  <c r="AK31" i="7" s="1"/>
  <c r="X12" i="7"/>
  <c r="P11" i="22" s="1"/>
  <c r="S36" i="14"/>
  <c r="AA12" i="7" s="1"/>
  <c r="AL12" i="7" s="1"/>
  <c r="X19" i="7"/>
  <c r="P18" i="22" s="1"/>
  <c r="S31" i="3"/>
  <c r="AA19" i="7" s="1"/>
  <c r="Q8" i="7"/>
  <c r="J7" i="22" s="1"/>
  <c r="T42" i="7"/>
  <c r="M41" i="22" s="1"/>
  <c r="T18" i="7"/>
  <c r="M17" i="22" s="1"/>
  <c r="S8" i="16"/>
  <c r="V31" i="7" s="1"/>
  <c r="T19" i="7"/>
  <c r="M18" i="22" s="1"/>
  <c r="Q43" i="7"/>
  <c r="J42" i="22" s="1"/>
  <c r="T30" i="7"/>
  <c r="M29" i="22" s="1"/>
  <c r="X30" i="7"/>
  <c r="P29" i="22" s="1"/>
  <c r="S30" i="15"/>
  <c r="AA30" i="7" s="1"/>
  <c r="X6" i="7"/>
  <c r="P5" i="22" s="1"/>
  <c r="S30" i="14"/>
  <c r="AA6" i="7" s="1"/>
  <c r="S30" i="3"/>
  <c r="AA18" i="7" s="1"/>
  <c r="X18" i="7"/>
  <c r="P17" i="22" s="1"/>
  <c r="S6" i="3"/>
  <c r="V6" i="7" s="1"/>
  <c r="AL33" i="7" l="1"/>
  <c r="AL44" i="7"/>
  <c r="AL43" i="7"/>
  <c r="AL7" i="7"/>
  <c r="AL18" i="7"/>
  <c r="AL31" i="7"/>
  <c r="AL45" i="7"/>
  <c r="AL21" i="7"/>
  <c r="AL30" i="7"/>
  <c r="AL23" i="7"/>
  <c r="AL19" i="7"/>
  <c r="AL6" i="7"/>
  <c r="AN18" i="7" l="1"/>
  <c r="AS18" i="7" s="1"/>
  <c r="AN48" i="7"/>
  <c r="AS48" i="7" s="1"/>
  <c r="AN50" i="7"/>
  <c r="AS50" i="7" s="1"/>
  <c r="AN35" i="7"/>
  <c r="AS35" i="7" s="1"/>
  <c r="AN25" i="7"/>
  <c r="AS25" i="7" s="1"/>
  <c r="AN53" i="7"/>
  <c r="AS53" i="7" s="1"/>
  <c r="AN45" i="7"/>
  <c r="AS45" i="7" s="1"/>
  <c r="AN42" i="7"/>
  <c r="AS42" i="7" s="1"/>
  <c r="AN28" i="7"/>
  <c r="AS28" i="7" s="1"/>
  <c r="AN11" i="7"/>
  <c r="AS11" i="7" s="1"/>
  <c r="AN37" i="7"/>
  <c r="AS37" i="7" s="1"/>
  <c r="AN16" i="7"/>
  <c r="AS16" i="7" s="1"/>
  <c r="AN32" i="7"/>
  <c r="AS32" i="7" s="1"/>
  <c r="AN36" i="7"/>
  <c r="AS36" i="7" s="1"/>
  <c r="AN7" i="7"/>
  <c r="AS7" i="7" s="1"/>
  <c r="AN31" i="7"/>
  <c r="AS31" i="7" s="1"/>
  <c r="AN17" i="7"/>
  <c r="AS17" i="7" s="1"/>
  <c r="AN8" i="7"/>
  <c r="AS8" i="7" s="1"/>
  <c r="AN33" i="7"/>
  <c r="AS33" i="7" s="1"/>
  <c r="AN43" i="7"/>
  <c r="AS43" i="7" s="1"/>
  <c r="AN30" i="7"/>
  <c r="AS30" i="7" s="1"/>
  <c r="AN29" i="7"/>
  <c r="AS29" i="7" s="1"/>
  <c r="AN34" i="7"/>
  <c r="AS34" i="7" s="1"/>
  <c r="AN20" i="7"/>
  <c r="AS20" i="7" s="1"/>
  <c r="AN51" i="7"/>
  <c r="AS51" i="7" s="1"/>
  <c r="AN10" i="7"/>
  <c r="AS10" i="7" s="1"/>
  <c r="AN22" i="7"/>
  <c r="AS22" i="7" s="1"/>
  <c r="AN46" i="7"/>
  <c r="AS46" i="7" s="1"/>
  <c r="AN12" i="7"/>
  <c r="AS12" i="7" s="1"/>
  <c r="AN14" i="7"/>
  <c r="AS14" i="7" s="1"/>
  <c r="AN52" i="7"/>
  <c r="AS52" i="7" s="1"/>
  <c r="AN24" i="7"/>
  <c r="AS24" i="7" s="1"/>
  <c r="AN41" i="7"/>
  <c r="AS41" i="7" s="1"/>
  <c r="AN39" i="7"/>
  <c r="AS39" i="7" s="1"/>
  <c r="AN9" i="7"/>
  <c r="AS9" i="7" s="1"/>
  <c r="AN15" i="7"/>
  <c r="AS15" i="7" s="1"/>
  <c r="AN21" i="7"/>
  <c r="AS21" i="7" s="1"/>
  <c r="AN40" i="7"/>
  <c r="AS40" i="7" s="1"/>
  <c r="AN27" i="7"/>
  <c r="AS27" i="7" s="1"/>
  <c r="AN26" i="7"/>
  <c r="AS26" i="7" s="1"/>
  <c r="AN47" i="7"/>
  <c r="AS47" i="7" s="1"/>
  <c r="AN19" i="7"/>
  <c r="AS19" i="7" s="1"/>
  <c r="AN23" i="7"/>
  <c r="AS23" i="7" s="1"/>
  <c r="AN38" i="7"/>
  <c r="AS38" i="7" s="1"/>
  <c r="AN49" i="7"/>
  <c r="AS49" i="7" s="1"/>
  <c r="AN13" i="7"/>
  <c r="AS13" i="7" s="1"/>
  <c r="AN44" i="7"/>
  <c r="AS44" i="7" s="1"/>
  <c r="AN6" i="7"/>
  <c r="AS6" i="7" s="1"/>
  <c r="AT41" i="7" l="1"/>
  <c r="A41" i="7" s="1"/>
  <c r="AT15" i="7"/>
  <c r="A15" i="7" s="1"/>
  <c r="AT29" i="7"/>
  <c r="A29" i="7" s="1"/>
  <c r="AT20" i="7"/>
  <c r="A20" i="7" s="1"/>
  <c r="AT56" i="7"/>
  <c r="A56" i="7" s="1"/>
  <c r="AT27" i="7"/>
  <c r="A27" i="7" s="1"/>
  <c r="AT9" i="7"/>
  <c r="A9" i="7" s="1"/>
  <c r="AT34" i="7"/>
  <c r="A34" i="7" s="1"/>
  <c r="AT37" i="7"/>
  <c r="A37" i="7" s="1"/>
  <c r="AT14" i="7"/>
  <c r="A14" i="7" s="1"/>
  <c r="AT8" i="7"/>
  <c r="A8" i="7" s="1"/>
  <c r="AT7" i="7"/>
  <c r="A7" i="7" s="1"/>
  <c r="AT25" i="7"/>
  <c r="A25" i="7" s="1"/>
  <c r="AT52" i="7"/>
  <c r="A52" i="7" s="1"/>
  <c r="AT17" i="7"/>
  <c r="A17" i="7" s="1"/>
  <c r="AT30" i="7"/>
  <c r="A30" i="7" s="1"/>
  <c r="AT49" i="7"/>
  <c r="A49" i="7" s="1"/>
  <c r="AT45" i="7"/>
  <c r="A45" i="7" s="1"/>
  <c r="AT63" i="7"/>
  <c r="A63" i="7" s="1"/>
  <c r="AT22" i="7"/>
  <c r="A22" i="7" s="1"/>
  <c r="AT32" i="7"/>
  <c r="A32" i="7" s="1"/>
  <c r="AT65" i="7"/>
  <c r="A65" i="7" s="1"/>
  <c r="AT28" i="7"/>
  <c r="A28" i="7" s="1"/>
  <c r="AT38" i="7"/>
  <c r="A38" i="7" s="1"/>
  <c r="AT42" i="7"/>
  <c r="A42" i="7" s="1"/>
  <c r="AT51" i="7"/>
  <c r="A51" i="7" s="1"/>
  <c r="AT26" i="7"/>
  <c r="A26" i="7" s="1"/>
  <c r="AT46" i="7"/>
  <c r="A46" i="7" s="1"/>
  <c r="AT44" i="7"/>
  <c r="A44" i="7" s="1"/>
  <c r="AT21" i="7"/>
  <c r="A21" i="7" s="1"/>
  <c r="AT12" i="7"/>
  <c r="A12" i="7" s="1"/>
  <c r="AT48" i="7"/>
  <c r="A48" i="7" s="1"/>
  <c r="AT35" i="7"/>
  <c r="A35" i="7" s="1"/>
  <c r="AT55" i="7"/>
  <c r="A55" i="7" s="1"/>
  <c r="AT59" i="7"/>
  <c r="A59" i="7" s="1"/>
  <c r="AT53" i="7"/>
  <c r="A53" i="7" s="1"/>
  <c r="AT47" i="7"/>
  <c r="A47" i="7" s="1"/>
  <c r="AT16" i="7"/>
  <c r="A16" i="7" s="1"/>
  <c r="AT33" i="7"/>
  <c r="A33" i="7" s="1"/>
  <c r="AT24" i="7"/>
  <c r="A24" i="7" s="1"/>
  <c r="AT54" i="7"/>
  <c r="A54" i="7" s="1"/>
  <c r="AT39" i="7"/>
  <c r="A39" i="7" s="1"/>
  <c r="AT62" i="7"/>
  <c r="A62" i="7" s="1"/>
  <c r="AT23" i="7"/>
  <c r="A23" i="7" s="1"/>
  <c r="AT43" i="7"/>
  <c r="A43" i="7" s="1"/>
  <c r="AT10" i="7"/>
  <c r="A10" i="7" s="1"/>
  <c r="AT57" i="7"/>
  <c r="A57" i="7" s="1"/>
  <c r="AT19" i="7"/>
  <c r="A19" i="7" s="1"/>
  <c r="AT64" i="7"/>
  <c r="A64" i="7" s="1"/>
  <c r="AT60" i="7"/>
  <c r="A60" i="7" s="1"/>
  <c r="AT11" i="7"/>
  <c r="A11" i="7" s="1"/>
  <c r="AT58" i="7"/>
  <c r="A58" i="7" s="1"/>
  <c r="AT31" i="7"/>
  <c r="A31" i="7" s="1"/>
  <c r="AT13" i="7"/>
  <c r="A13" i="7" s="1"/>
  <c r="AT18" i="7"/>
  <c r="A18" i="7" s="1"/>
  <c r="AT40" i="7"/>
  <c r="A40" i="7" s="1"/>
  <c r="AT6" i="7"/>
  <c r="A6" i="7" s="1"/>
  <c r="AT61" i="7"/>
  <c r="A61" i="7" s="1"/>
  <c r="AT50" i="7"/>
  <c r="A50" i="7" s="1"/>
  <c r="AT36" i="7"/>
  <c r="A36" i="7" s="1"/>
  <c r="BK30" i="7" l="1"/>
  <c r="O30" i="18" s="1"/>
  <c r="BM13" i="7"/>
  <c r="Q13" i="18" s="1"/>
  <c r="CA30" i="7"/>
  <c r="AE30" i="18" s="1"/>
  <c r="BP28" i="7"/>
  <c r="T28" i="18" s="1"/>
  <c r="BQ50" i="7"/>
  <c r="U50" i="18" s="1"/>
  <c r="BP39" i="7"/>
  <c r="T39" i="18" s="1"/>
  <c r="BH8" i="7"/>
  <c r="L8" i="18" s="1"/>
  <c r="AW30" i="7"/>
  <c r="B30" i="18" s="1"/>
  <c r="AX8" i="7"/>
  <c r="C8" i="18" s="1"/>
  <c r="CA36" i="7"/>
  <c r="AE36" i="18" s="1"/>
  <c r="CD46" i="7"/>
  <c r="AH46" i="18" s="1"/>
  <c r="BP34" i="7"/>
  <c r="T34" i="18" s="1"/>
  <c r="BO30" i="7"/>
  <c r="S30" i="18" s="1"/>
  <c r="BA36" i="7"/>
  <c r="H36" i="18" s="1"/>
  <c r="BM29" i="7"/>
  <c r="Q29" i="18" s="1"/>
  <c r="CB36" i="7"/>
  <c r="AF36" i="18" s="1"/>
  <c r="BK39" i="7"/>
  <c r="O39" i="18" s="1"/>
  <c r="CD30" i="7"/>
  <c r="AH30" i="18" s="1"/>
  <c r="BW36" i="7"/>
  <c r="AA36" i="18" s="1"/>
  <c r="BV8" i="7"/>
  <c r="Z8" i="18" s="1"/>
  <c r="BH36" i="7"/>
  <c r="L36" i="18" s="1"/>
  <c r="BG13" i="7"/>
  <c r="K13" i="18" s="1"/>
  <c r="BQ36" i="7"/>
  <c r="U36" i="18" s="1"/>
  <c r="CB41" i="7"/>
  <c r="AF41" i="18" s="1"/>
  <c r="BA55" i="7"/>
  <c r="BJ39" i="7"/>
  <c r="N39" i="18" s="1"/>
  <c r="BI8" i="7"/>
  <c r="M8" i="18" s="1"/>
  <c r="BI30" i="7"/>
  <c r="M30" i="18" s="1"/>
  <c r="BU30" i="7"/>
  <c r="Y30" i="18" s="1"/>
  <c r="BF30" i="7"/>
  <c r="J30" i="18" s="1"/>
  <c r="BL36" i="7"/>
  <c r="P36" i="18" s="1"/>
  <c r="AX39" i="7"/>
  <c r="C39" i="18" s="1"/>
  <c r="BA57" i="7"/>
  <c r="CH39" i="7"/>
  <c r="BI55" i="7"/>
  <c r="CG39" i="7"/>
  <c r="CH38" i="7"/>
  <c r="BD36" i="7"/>
  <c r="BO39" i="7"/>
  <c r="S39" i="18" s="1"/>
  <c r="BC30" i="7"/>
  <c r="AU8" i="7"/>
  <c r="CZ8" i="7" s="1"/>
  <c r="BA13" i="7"/>
  <c r="H13" i="18" s="1"/>
  <c r="BI13" i="7"/>
  <c r="M13" i="18" s="1"/>
  <c r="AZ34" i="7"/>
  <c r="G34" i="18" s="1"/>
  <c r="CA13" i="7"/>
  <c r="AE13" i="18" s="1"/>
  <c r="CG13" i="7"/>
  <c r="CD34" i="7"/>
  <c r="AH34" i="18" s="1"/>
  <c r="BC45" i="7"/>
  <c r="AV38" i="7"/>
  <c r="A38" i="18" s="1"/>
  <c r="BM63" i="7"/>
  <c r="BB33" i="7"/>
  <c r="I33" i="18" s="1"/>
  <c r="BZ30" i="7"/>
  <c r="AD30" i="18" s="1"/>
  <c r="BJ36" i="7"/>
  <c r="N36" i="18" s="1"/>
  <c r="BY50" i="7"/>
  <c r="AC50" i="18" s="1"/>
  <c r="BR30" i="7"/>
  <c r="V30" i="18" s="1"/>
  <c r="BB21" i="7"/>
  <c r="I21" i="18" s="1"/>
  <c r="CG30" i="7"/>
  <c r="BE8" i="7"/>
  <c r="AV36" i="7"/>
  <c r="A36" i="18" s="1"/>
  <c r="CB30" i="7"/>
  <c r="AF30" i="18" s="1"/>
  <c r="BG30" i="7"/>
  <c r="K30" i="18" s="1"/>
  <c r="BP30" i="7"/>
  <c r="T30" i="18" s="1"/>
  <c r="BL39" i="7"/>
  <c r="P39" i="18" s="1"/>
  <c r="AV48" i="7"/>
  <c r="A48" i="18" s="1"/>
  <c r="CD39" i="7"/>
  <c r="AH39" i="18" s="1"/>
  <c r="CH13" i="7"/>
  <c r="BH13" i="7"/>
  <c r="L13" i="18" s="1"/>
  <c r="BK13" i="7"/>
  <c r="O13" i="18" s="1"/>
  <c r="BO13" i="7"/>
  <c r="S13" i="18" s="1"/>
  <c r="AX10" i="7"/>
  <c r="C10" i="18" s="1"/>
  <c r="CG36" i="7"/>
  <c r="CB54" i="7"/>
  <c r="CG8" i="7"/>
  <c r="BR6" i="7"/>
  <c r="V6" i="18" s="1"/>
  <c r="BD30" i="7"/>
  <c r="CH60" i="7"/>
  <c r="BR27" i="7"/>
  <c r="V27" i="18" s="1"/>
  <c r="BU8" i="7"/>
  <c r="Y8" i="18" s="1"/>
  <c r="BI14" i="7"/>
  <c r="M14" i="18" s="1"/>
  <c r="BE50" i="7"/>
  <c r="BI48" i="7"/>
  <c r="M48" i="18" s="1"/>
  <c r="BA8" i="7"/>
  <c r="H8" i="18" s="1"/>
  <c r="BG39" i="7"/>
  <c r="K39" i="18" s="1"/>
  <c r="BZ8" i="7"/>
  <c r="AD8" i="18" s="1"/>
  <c r="BD39" i="7"/>
  <c r="BM39" i="7"/>
  <c r="Q39" i="18" s="1"/>
  <c r="AX21" i="7"/>
  <c r="C21" i="18" s="1"/>
  <c r="AW8" i="7"/>
  <c r="B8" i="18" s="1"/>
  <c r="AZ36" i="7"/>
  <c r="G36" i="18" s="1"/>
  <c r="BY65" i="7"/>
  <c r="U62" i="22" s="1"/>
  <c r="BJ30" i="7"/>
  <c r="N30" i="18" s="1"/>
  <c r="BB39" i="7"/>
  <c r="I39" i="18" s="1"/>
  <c r="AU36" i="7"/>
  <c r="DH36" i="7" s="1"/>
  <c r="AY30" i="7"/>
  <c r="F30" i="18" s="1"/>
  <c r="BM36" i="7"/>
  <c r="Q36" i="18" s="1"/>
  <c r="AV39" i="7"/>
  <c r="A39" i="18" s="1"/>
  <c r="BM30" i="7"/>
  <c r="Q30" i="18" s="1"/>
  <c r="BU39" i="7"/>
  <c r="Y39" i="18" s="1"/>
  <c r="CA8" i="7"/>
  <c r="AE8" i="18" s="1"/>
  <c r="CB8" i="7"/>
  <c r="AF8" i="18" s="1"/>
  <c r="BO36" i="7"/>
  <c r="S36" i="18" s="1"/>
  <c r="AX36" i="7"/>
  <c r="C36" i="18" s="1"/>
  <c r="BK20" i="7"/>
  <c r="O20" i="18" s="1"/>
  <c r="BA39" i="7"/>
  <c r="H39" i="18" s="1"/>
  <c r="BC8" i="7"/>
  <c r="BF8" i="7"/>
  <c r="J8" i="18" s="1"/>
  <c r="BJ13" i="7"/>
  <c r="N13" i="18" s="1"/>
  <c r="CD13" i="7"/>
  <c r="AH13" i="18" s="1"/>
  <c r="BF13" i="7"/>
  <c r="J13" i="18" s="1"/>
  <c r="BO19" i="7"/>
  <c r="S19" i="18" s="1"/>
  <c r="BY13" i="7"/>
  <c r="AC13" i="18" s="1"/>
  <c r="AY13" i="7"/>
  <c r="F13" i="18" s="1"/>
  <c r="AV13" i="7"/>
  <c r="A13" i="18" s="1"/>
  <c r="BD13" i="7"/>
  <c r="CG15" i="7"/>
  <c r="CD54" i="7"/>
  <c r="AV28" i="7"/>
  <c r="A28" i="18" s="1"/>
  <c r="CD20" i="7"/>
  <c r="AH20" i="18" s="1"/>
  <c r="BY39" i="7"/>
  <c r="AC39" i="18" s="1"/>
  <c r="BO54" i="7"/>
  <c r="O53" i="22" s="1"/>
  <c r="BE51" i="7"/>
  <c r="BK21" i="7"/>
  <c r="O21" i="18" s="1"/>
  <c r="AY64" i="7"/>
  <c r="BR36" i="7"/>
  <c r="V36" i="18" s="1"/>
  <c r="BM8" i="7"/>
  <c r="Q8" i="18" s="1"/>
  <c r="AY8" i="7"/>
  <c r="F8" i="18" s="1"/>
  <c r="AW36" i="7"/>
  <c r="B36" i="18" s="1"/>
  <c r="BT30" i="7"/>
  <c r="X30" i="18" s="1"/>
  <c r="BU36" i="7"/>
  <c r="Y36" i="18" s="1"/>
  <c r="AZ39" i="7"/>
  <c r="G39" i="18" s="1"/>
  <c r="BF36" i="7"/>
  <c r="J36" i="18" s="1"/>
  <c r="AU30" i="7"/>
  <c r="DW30" i="7" s="1"/>
  <c r="AX45" i="7"/>
  <c r="C45" i="18" s="1"/>
  <c r="BV13" i="7"/>
  <c r="Z13" i="18" s="1"/>
  <c r="BP46" i="7"/>
  <c r="T46" i="18" s="1"/>
  <c r="BI46" i="7"/>
  <c r="M46" i="18" s="1"/>
  <c r="BQ15" i="7"/>
  <c r="U15" i="18" s="1"/>
  <c r="BM46" i="7"/>
  <c r="BP10" i="7"/>
  <c r="T10" i="18" s="1"/>
  <c r="BY30" i="7"/>
  <c r="AC30" i="18" s="1"/>
  <c r="AZ35" i="7"/>
  <c r="G35" i="18" s="1"/>
  <c r="BH62" i="7"/>
  <c r="BV51" i="7"/>
  <c r="Z51" i="18" s="1"/>
  <c r="BH41" i="7"/>
  <c r="L41" i="18" s="1"/>
  <c r="AX30" i="7"/>
  <c r="C30" i="18" s="1"/>
  <c r="BK33" i="7"/>
  <c r="O33" i="18" s="1"/>
  <c r="BF29" i="7"/>
  <c r="J29" i="18" s="1"/>
  <c r="BO8" i="7"/>
  <c r="S8" i="18" s="1"/>
  <c r="BZ55" i="7"/>
  <c r="V54" i="22" s="1"/>
  <c r="BT36" i="7"/>
  <c r="X36" i="18" s="1"/>
  <c r="BT39" i="7"/>
  <c r="X39" i="18" s="1"/>
  <c r="BV36" i="7"/>
  <c r="Z36" i="18" s="1"/>
  <c r="CH30" i="7"/>
  <c r="CH36" i="7"/>
  <c r="BL8" i="7"/>
  <c r="P8" i="18" s="1"/>
  <c r="BF39" i="7"/>
  <c r="J39" i="18" s="1"/>
  <c r="AW39" i="7"/>
  <c r="B39" i="18" s="1"/>
  <c r="AZ8" i="7"/>
  <c r="G8" i="18" s="1"/>
  <c r="BH39" i="7"/>
  <c r="L39" i="18" s="1"/>
  <c r="BQ39" i="7"/>
  <c r="U39" i="18" s="1"/>
  <c r="BT8" i="7"/>
  <c r="X8" i="18" s="1"/>
  <c r="CD8" i="7"/>
  <c r="AH8" i="18" s="1"/>
  <c r="AY20" i="7"/>
  <c r="F20" i="18" s="1"/>
  <c r="BW39" i="7"/>
  <c r="BZ36" i="7"/>
  <c r="AD36" i="18" s="1"/>
  <c r="AY41" i="7"/>
  <c r="F41" i="18" s="1"/>
  <c r="BC36" i="7"/>
  <c r="AZ30" i="7"/>
  <c r="G30" i="18" s="1"/>
  <c r="AV30" i="7"/>
  <c r="A30" i="18" s="1"/>
  <c r="BT21" i="7"/>
  <c r="X21" i="18" s="1"/>
  <c r="CD36" i="7"/>
  <c r="AH36" i="18" s="1"/>
  <c r="BL30" i="7"/>
  <c r="P30" i="18" s="1"/>
  <c r="BP8" i="7"/>
  <c r="T8" i="18" s="1"/>
  <c r="BB8" i="7"/>
  <c r="I8" i="18" s="1"/>
  <c r="BZ13" i="7"/>
  <c r="AD13" i="18" s="1"/>
  <c r="BE30" i="7"/>
  <c r="BB22" i="7"/>
  <c r="I22" i="18" s="1"/>
  <c r="AV34" i="7"/>
  <c r="A34" i="18" s="1"/>
  <c r="BE13" i="7"/>
  <c r="CH8" i="7"/>
  <c r="BD19" i="7"/>
  <c r="CH19" i="7"/>
  <c r="AX13" i="7"/>
  <c r="C13" i="18" s="1"/>
  <c r="CH22" i="7"/>
  <c r="BQ46" i="7"/>
  <c r="U46" i="18" s="1"/>
  <c r="BB19" i="7"/>
  <c r="I19" i="18" s="1"/>
  <c r="BY15" i="7"/>
  <c r="AC15" i="18" s="1"/>
  <c r="BG19" i="7"/>
  <c r="K19" i="18" s="1"/>
  <c r="AW15" i="7"/>
  <c r="B15" i="18" s="1"/>
  <c r="AW46" i="7"/>
  <c r="B46" i="18" s="1"/>
  <c r="AY15" i="7"/>
  <c r="F15" i="18" s="1"/>
  <c r="BW15" i="7"/>
  <c r="AA15" i="18" s="1"/>
  <c r="BJ34" i="7"/>
  <c r="N34" i="18" s="1"/>
  <c r="BJ22" i="7"/>
  <c r="N22" i="18" s="1"/>
  <c r="BY34" i="7"/>
  <c r="AC34" i="18" s="1"/>
  <c r="AW34" i="7"/>
  <c r="B34" i="18" s="1"/>
  <c r="AW22" i="7"/>
  <c r="B22" i="18" s="1"/>
  <c r="BL19" i="7"/>
  <c r="P19" i="18" s="1"/>
  <c r="BZ22" i="7"/>
  <c r="AD22" i="18" s="1"/>
  <c r="CA15" i="7"/>
  <c r="AE15" i="18" s="1"/>
  <c r="BR46" i="7"/>
  <c r="V46" i="18" s="1"/>
  <c r="BQ21" i="7"/>
  <c r="U21" i="18" s="1"/>
  <c r="BA34" i="7"/>
  <c r="H34" i="18" s="1"/>
  <c r="AV15" i="7"/>
  <c r="A15" i="18" s="1"/>
  <c r="AU22" i="7"/>
  <c r="BG15" i="7"/>
  <c r="K15" i="18" s="1"/>
  <c r="BB34" i="7"/>
  <c r="I34" i="18" s="1"/>
  <c r="BM11" i="7"/>
  <c r="Q11" i="18" s="1"/>
  <c r="AW6" i="7"/>
  <c r="B6" i="18" s="1"/>
  <c r="BW11" i="7"/>
  <c r="AA11" i="18" s="1"/>
  <c r="AZ21" i="7"/>
  <c r="G21" i="18" s="1"/>
  <c r="BQ17" i="7"/>
  <c r="U17" i="18" s="1"/>
  <c r="BE35" i="7"/>
  <c r="AW20" i="7"/>
  <c r="B20" i="18" s="1"/>
  <c r="CG35" i="7"/>
  <c r="BC35" i="7"/>
  <c r="BK31" i="7"/>
  <c r="O31" i="18" s="1"/>
  <c r="CH21" i="7"/>
  <c r="CB55" i="7"/>
  <c r="BD58" i="7"/>
  <c r="BV41" i="7"/>
  <c r="Z41" i="18" s="1"/>
  <c r="BK14" i="7"/>
  <c r="O14" i="18" s="1"/>
  <c r="BW54" i="7"/>
  <c r="CA61" i="7"/>
  <c r="W60" i="22" s="1"/>
  <c r="BC63" i="7"/>
  <c r="CD35" i="7"/>
  <c r="AH35" i="18" s="1"/>
  <c r="BO14" i="7"/>
  <c r="S14" i="18" s="1"/>
  <c r="BZ21" i="7"/>
  <c r="AD21" i="18" s="1"/>
  <c r="AW62" i="7"/>
  <c r="BV54" i="7"/>
  <c r="T53" i="22" s="1"/>
  <c r="BR20" i="7"/>
  <c r="V20" i="18" s="1"/>
  <c r="BF20" i="7"/>
  <c r="J20" i="18" s="1"/>
  <c r="BW28" i="7"/>
  <c r="AA28" i="18" s="1"/>
  <c r="CG50" i="7"/>
  <c r="BI21" i="7"/>
  <c r="M21" i="18" s="1"/>
  <c r="BQ60" i="7"/>
  <c r="Q59" i="22" s="1"/>
  <c r="CB63" i="7"/>
  <c r="CA45" i="7"/>
  <c r="AE45" i="18" s="1"/>
  <c r="BF62" i="7"/>
  <c r="CB28" i="7"/>
  <c r="AF28" i="18" s="1"/>
  <c r="BY20" i="7"/>
  <c r="AC20" i="18" s="1"/>
  <c r="BO20" i="7"/>
  <c r="S20" i="18" s="1"/>
  <c r="BJ20" i="7"/>
  <c r="N20" i="18" s="1"/>
  <c r="AY59" i="7"/>
  <c r="BQ20" i="7"/>
  <c r="U20" i="18" s="1"/>
  <c r="BV28" i="7"/>
  <c r="Z28" i="18" s="1"/>
  <c r="BD21" i="7"/>
  <c r="BV61" i="7"/>
  <c r="T60" i="22" s="1"/>
  <c r="BP62" i="7"/>
  <c r="P61" i="22" s="1"/>
  <c r="BE31" i="7"/>
  <c r="BP15" i="7"/>
  <c r="T15" i="18" s="1"/>
  <c r="BY19" i="7"/>
  <c r="AC19" i="18" s="1"/>
  <c r="BC22" i="7"/>
  <c r="BF34" i="7"/>
  <c r="J34" i="18" s="1"/>
  <c r="CH11" i="7"/>
  <c r="BD11" i="7"/>
  <c r="BB11" i="7"/>
  <c r="I11" i="18" s="1"/>
  <c r="CB22" i="7"/>
  <c r="AF22" i="18" s="1"/>
  <c r="BB20" i="7"/>
  <c r="I20" i="18" s="1"/>
  <c r="BD22" i="7"/>
  <c r="CD11" i="7"/>
  <c r="AH11" i="18" s="1"/>
  <c r="BA22" i="7"/>
  <c r="H22" i="18" s="1"/>
  <c r="BE22" i="7"/>
  <c r="BT11" i="7"/>
  <c r="X11" i="18" s="1"/>
  <c r="BQ11" i="7"/>
  <c r="U11" i="18" s="1"/>
  <c r="AU19" i="7"/>
  <c r="BP22" i="7"/>
  <c r="T22" i="18" s="1"/>
  <c r="BA11" i="7"/>
  <c r="H11" i="18" s="1"/>
  <c r="AY11" i="7"/>
  <c r="F11" i="18" s="1"/>
  <c r="BB15" i="7"/>
  <c r="I15" i="18" s="1"/>
  <c r="BR22" i="7"/>
  <c r="V22" i="18" s="1"/>
  <c r="AX20" i="7"/>
  <c r="C20" i="18" s="1"/>
  <c r="BH22" i="7"/>
  <c r="L22" i="18" s="1"/>
  <c r="BA46" i="7"/>
  <c r="H46" i="18" s="1"/>
  <c r="BK19" i="7"/>
  <c r="O19" i="18" s="1"/>
  <c r="BG11" i="7"/>
  <c r="K11" i="18" s="1"/>
  <c r="BU21" i="7"/>
  <c r="Y21" i="18" s="1"/>
  <c r="AV55" i="7"/>
  <c r="BH21" i="7"/>
  <c r="L21" i="18" s="1"/>
  <c r="AZ11" i="7"/>
  <c r="G11" i="18" s="1"/>
  <c r="BK38" i="7"/>
  <c r="O38" i="18" s="1"/>
  <c r="BP50" i="7"/>
  <c r="T50" i="18" s="1"/>
  <c r="BA62" i="7"/>
  <c r="CB6" i="7"/>
  <c r="AF6" i="18" s="1"/>
  <c r="BU20" i="7"/>
  <c r="Y20" i="18" s="1"/>
  <c r="BA20" i="7"/>
  <c r="H20" i="18" s="1"/>
  <c r="BA21" i="7"/>
  <c r="H21" i="18" s="1"/>
  <c r="AY65" i="7"/>
  <c r="BP55" i="7"/>
  <c r="P54" i="22" s="1"/>
  <c r="BG20" i="7"/>
  <c r="K20" i="18" s="1"/>
  <c r="BM21" i="7"/>
  <c r="Q21" i="18" s="1"/>
  <c r="BH20" i="7"/>
  <c r="L20" i="18" s="1"/>
  <c r="BZ57" i="7"/>
  <c r="V56" i="22" s="1"/>
  <c r="BF28" i="7"/>
  <c r="J28" i="18" s="1"/>
  <c r="BA63" i="7"/>
  <c r="BU48" i="7"/>
  <c r="Y48" i="18" s="1"/>
  <c r="BD51" i="7"/>
  <c r="BL6" i="7"/>
  <c r="P6" i="18" s="1"/>
  <c r="BL29" i="7"/>
  <c r="P29" i="18" s="1"/>
  <c r="AW21" i="7"/>
  <c r="B21" i="18" s="1"/>
  <c r="BI20" i="7"/>
  <c r="M20" i="18" s="1"/>
  <c r="CG41" i="7"/>
  <c r="CD28" i="7"/>
  <c r="AH28" i="18" s="1"/>
  <c r="CH55" i="7"/>
  <c r="BM20" i="7"/>
  <c r="Q20" i="18" s="1"/>
  <c r="BJ17" i="7"/>
  <c r="N17" i="18" s="1"/>
  <c r="BZ62" i="7"/>
  <c r="V61" i="22" s="1"/>
  <c r="BI28" i="7"/>
  <c r="M28" i="18" s="1"/>
  <c r="BQ59" i="7"/>
  <c r="Q58" i="22" s="1"/>
  <c r="BW27" i="7"/>
  <c r="AA27" i="18" s="1"/>
  <c r="BQ64" i="7"/>
  <c r="BI6" i="7"/>
  <c r="M6" i="18" s="1"/>
  <c r="BM31" i="7"/>
  <c r="Q31" i="18" s="1"/>
  <c r="BK56" i="7"/>
  <c r="BV50" i="7"/>
  <c r="Z50" i="18" s="1"/>
  <c r="BR65" i="7"/>
  <c r="AX60" i="7"/>
  <c r="C59" i="22" s="1"/>
  <c r="AX54" i="7"/>
  <c r="C53" i="22" s="1"/>
  <c r="BV60" i="7"/>
  <c r="T59" i="22" s="1"/>
  <c r="BT27" i="7"/>
  <c r="X27" i="18" s="1"/>
  <c r="BT20" i="7"/>
  <c r="X20" i="18" s="1"/>
  <c r="AW38" i="7"/>
  <c r="B38" i="18" s="1"/>
  <c r="AZ38" i="7"/>
  <c r="G38" i="18" s="1"/>
  <c r="BG54" i="7"/>
  <c r="BJ28" i="7"/>
  <c r="N28" i="18" s="1"/>
  <c r="BG48" i="7"/>
  <c r="K48" i="18" s="1"/>
  <c r="BA28" i="7"/>
  <c r="H28" i="18" s="1"/>
  <c r="BB58" i="7"/>
  <c r="AZ59" i="7"/>
  <c r="AV21" i="7"/>
  <c r="A21" i="18" s="1"/>
  <c r="BG50" i="7"/>
  <c r="K50" i="18" s="1"/>
  <c r="CB25" i="7"/>
  <c r="AF25" i="18" s="1"/>
  <c r="BQ34" i="7"/>
  <c r="U34" i="18" s="1"/>
  <c r="BO10" i="7"/>
  <c r="S10" i="18" s="1"/>
  <c r="BT14" i="7"/>
  <c r="X14" i="18" s="1"/>
  <c r="AZ65" i="7"/>
  <c r="BF50" i="7"/>
  <c r="J50" i="18" s="1"/>
  <c r="BM59" i="7"/>
  <c r="CH50" i="7"/>
  <c r="BH38" i="7"/>
  <c r="L38" i="18" s="1"/>
  <c r="CA33" i="7"/>
  <c r="AE33" i="18" s="1"/>
  <c r="BZ63" i="7"/>
  <c r="V62" i="22" s="1"/>
  <c r="BK60" i="7"/>
  <c r="BA17" i="7"/>
  <c r="H17" i="18" s="1"/>
  <c r="CA29" i="7"/>
  <c r="AE29" i="18" s="1"/>
  <c r="CH51" i="7"/>
  <c r="CG20" i="7"/>
  <c r="BL64" i="7"/>
  <c r="CA20" i="7"/>
  <c r="AE20" i="18" s="1"/>
  <c r="BB45" i="7"/>
  <c r="I45" i="18" s="1"/>
  <c r="BP58" i="7"/>
  <c r="P57" i="22" s="1"/>
  <c r="BY21" i="7"/>
  <c r="AC21" i="18" s="1"/>
  <c r="BZ20" i="7"/>
  <c r="AD20" i="18" s="1"/>
  <c r="BP20" i="7"/>
  <c r="T20" i="18" s="1"/>
  <c r="BC33" i="7"/>
  <c r="CG21" i="7"/>
  <c r="BI41" i="7"/>
  <c r="M41" i="18" s="1"/>
  <c r="AW59" i="7"/>
  <c r="BY35" i="7"/>
  <c r="AC35" i="18" s="1"/>
  <c r="BW59" i="7"/>
  <c r="BT19" i="7"/>
  <c r="X19" i="18" s="1"/>
  <c r="BI22" i="7"/>
  <c r="M22" i="18" s="1"/>
  <c r="BF22" i="7"/>
  <c r="J22" i="18" s="1"/>
  <c r="BH11" i="7"/>
  <c r="L11" i="18" s="1"/>
  <c r="BT22" i="7"/>
  <c r="X22" i="18" s="1"/>
  <c r="AX19" i="7"/>
  <c r="C19" i="18" s="1"/>
  <c r="BH34" i="7"/>
  <c r="L34" i="18" s="1"/>
  <c r="BV46" i="7"/>
  <c r="Z46" i="18" s="1"/>
  <c r="AX46" i="7"/>
  <c r="C46" i="18" s="1"/>
  <c r="AX15" i="7"/>
  <c r="C15" i="18" s="1"/>
  <c r="BM22" i="7"/>
  <c r="Q22" i="18" s="1"/>
  <c r="BF46" i="7"/>
  <c r="J46" i="18" s="1"/>
  <c r="CB34" i="7"/>
  <c r="AF34" i="18" s="1"/>
  <c r="BO11" i="7"/>
  <c r="S11" i="18" s="1"/>
  <c r="BU34" i="7"/>
  <c r="Y34" i="18" s="1"/>
  <c r="AY54" i="7"/>
  <c r="BO57" i="7"/>
  <c r="O56" i="22" s="1"/>
  <c r="BJ48" i="7"/>
  <c r="N48" i="18" s="1"/>
  <c r="BV11" i="7"/>
  <c r="Z11" i="18" s="1"/>
  <c r="BR21" i="7"/>
  <c r="V21" i="18" s="1"/>
  <c r="AY19" i="7"/>
  <c r="F19" i="18" s="1"/>
  <c r="BR11" i="7"/>
  <c r="V11" i="18" s="1"/>
  <c r="BA19" i="7"/>
  <c r="H19" i="18" s="1"/>
  <c r="BP11" i="7"/>
  <c r="T11" i="18" s="1"/>
  <c r="BI15" i="7"/>
  <c r="M15" i="18" s="1"/>
  <c r="CG19" i="7"/>
  <c r="CB19" i="7"/>
  <c r="AF19" i="18" s="1"/>
  <c r="BY22" i="7"/>
  <c r="AC22" i="18" s="1"/>
  <c r="BW19" i="7"/>
  <c r="AA19" i="18" s="1"/>
  <c r="BA10" i="7"/>
  <c r="H10" i="18" s="1"/>
  <c r="BL55" i="7"/>
  <c r="N54" i="22" s="1"/>
  <c r="BQ27" i="7"/>
  <c r="U27" i="18" s="1"/>
  <c r="BK28" i="7"/>
  <c r="O28" i="18" s="1"/>
  <c r="BO21" i="7"/>
  <c r="S21" i="18" s="1"/>
  <c r="BQ14" i="7"/>
  <c r="U14" i="18" s="1"/>
  <c r="AX59" i="7"/>
  <c r="C58" i="22" s="1"/>
  <c r="BJ27" i="7"/>
  <c r="N27" i="18" s="1"/>
  <c r="BR63" i="7"/>
  <c r="BV17" i="7"/>
  <c r="Z17" i="18" s="1"/>
  <c r="AV6" i="7"/>
  <c r="A6" i="18" s="1"/>
  <c r="BE21" i="7"/>
  <c r="AU54" i="7"/>
  <c r="EZ54" i="7" s="1"/>
  <c r="BU61" i="7"/>
  <c r="S60" i="22" s="1"/>
  <c r="BH17" i="7"/>
  <c r="L17" i="18" s="1"/>
  <c r="BZ27" i="7"/>
  <c r="AD27" i="18" s="1"/>
  <c r="CB21" i="7"/>
  <c r="AF21" i="18" s="1"/>
  <c r="BQ29" i="7"/>
  <c r="U29" i="18" s="1"/>
  <c r="AU21" i="7"/>
  <c r="CV21" i="7" s="1"/>
  <c r="AZ54" i="7"/>
  <c r="CA57" i="7"/>
  <c r="W56" i="22" s="1"/>
  <c r="BG55" i="7"/>
  <c r="CA31" i="7"/>
  <c r="AE31" i="18" s="1"/>
  <c r="CG45" i="7"/>
  <c r="BG6" i="7"/>
  <c r="K6" i="18" s="1"/>
  <c r="BW20" i="7"/>
  <c r="CB20" i="7"/>
  <c r="AF20" i="18" s="1"/>
  <c r="BD20" i="7"/>
  <c r="AU63" i="7"/>
  <c r="ET63" i="7" s="1"/>
  <c r="BT54" i="7"/>
  <c r="R53" i="22" s="1"/>
  <c r="BL20" i="7"/>
  <c r="P20" i="18" s="1"/>
  <c r="CD21" i="7"/>
  <c r="AH21" i="18" s="1"/>
  <c r="AV56" i="7"/>
  <c r="AV20" i="7"/>
  <c r="A20" i="18" s="1"/>
  <c r="AU34" i="7"/>
  <c r="EG34" i="7" s="1"/>
  <c r="BI34" i="7"/>
  <c r="M34" i="18" s="1"/>
  <c r="BA15" i="7"/>
  <c r="H15" i="18" s="1"/>
  <c r="BL15" i="7"/>
  <c r="P15" i="18" s="1"/>
  <c r="AZ46" i="7"/>
  <c r="G46" i="18" s="1"/>
  <c r="BU22" i="7"/>
  <c r="Y22" i="18" s="1"/>
  <c r="AX11" i="7"/>
  <c r="C11" i="18" s="1"/>
  <c r="BK7" i="7"/>
  <c r="O7" i="18" s="1"/>
  <c r="BV34" i="7"/>
  <c r="Z34" i="18" s="1"/>
  <c r="AV11" i="7"/>
  <c r="A11" i="18" s="1"/>
  <c r="BR19" i="7"/>
  <c r="V19" i="18" s="1"/>
  <c r="AX34" i="7"/>
  <c r="C34" i="18" s="1"/>
  <c r="AW19" i="7"/>
  <c r="B19" i="18" s="1"/>
  <c r="BD34" i="7"/>
  <c r="BI19" i="7"/>
  <c r="M19" i="18" s="1"/>
  <c r="AY46" i="7"/>
  <c r="F46" i="18" s="1"/>
  <c r="BK34" i="7"/>
  <c r="O34" i="18" s="1"/>
  <c r="BM19" i="7"/>
  <c r="CA46" i="7"/>
  <c r="AE46" i="18" s="1"/>
  <c r="CA34" i="7"/>
  <c r="AE34" i="18" s="1"/>
  <c r="BO46" i="7"/>
  <c r="S46" i="18" s="1"/>
  <c r="BV20" i="7"/>
  <c r="Z20" i="18" s="1"/>
  <c r="AW13" i="7"/>
  <c r="B13" i="18" s="1"/>
  <c r="BZ11" i="7"/>
  <c r="AD11" i="18" s="1"/>
  <c r="BC20" i="7"/>
  <c r="BQ19" i="7"/>
  <c r="U19" i="18" s="1"/>
  <c r="BW34" i="7"/>
  <c r="CH34" i="7"/>
  <c r="BJ46" i="7"/>
  <c r="N46" i="18" s="1"/>
  <c r="AZ20" i="7"/>
  <c r="G20" i="18" s="1"/>
  <c r="AU20" i="7"/>
  <c r="EP20" i="7" s="1"/>
  <c r="BC19" i="7"/>
  <c r="CD22" i="7"/>
  <c r="AH22" i="18" s="1"/>
  <c r="BM15" i="7"/>
  <c r="Q15" i="18" s="1"/>
  <c r="BC11" i="7"/>
  <c r="BB46" i="7"/>
  <c r="I46" i="18" s="1"/>
  <c r="BJ15" i="7"/>
  <c r="N15" i="18" s="1"/>
  <c r="CG11" i="7"/>
  <c r="AV32" i="7"/>
  <c r="A32" i="18" s="1"/>
  <c r="BJ11" i="7"/>
  <c r="N11" i="18" s="1"/>
  <c r="BH15" i="7"/>
  <c r="L15" i="18" s="1"/>
  <c r="BZ46" i="7"/>
  <c r="AD46" i="18" s="1"/>
  <c r="BU19" i="7"/>
  <c r="Y19" i="18" s="1"/>
  <c r="BW13" i="7"/>
  <c r="AA13" i="18" s="1"/>
  <c r="BR15" i="7"/>
  <c r="V15" i="18" s="1"/>
  <c r="BQ30" i="7"/>
  <c r="U30" i="18" s="1"/>
  <c r="BB13" i="7"/>
  <c r="I13" i="18" s="1"/>
  <c r="BR13" i="7"/>
  <c r="V13" i="18" s="1"/>
  <c r="BD15" i="7"/>
  <c r="AY34" i="7"/>
  <c r="F34" i="18" s="1"/>
  <c r="CB15" i="7"/>
  <c r="AF15" i="18" s="1"/>
  <c r="BE15" i="7"/>
  <c r="BO22" i="7"/>
  <c r="S22" i="18" s="1"/>
  <c r="BV15" i="7"/>
  <c r="Z15" i="18" s="1"/>
  <c r="BJ19" i="7"/>
  <c r="N19" i="18" s="1"/>
  <c r="CG22" i="7"/>
  <c r="BL21" i="7"/>
  <c r="P21" i="18" s="1"/>
  <c r="BK11" i="7"/>
  <c r="O11" i="18" s="1"/>
  <c r="BO34" i="7"/>
  <c r="S34" i="18" s="1"/>
  <c r="AU13" i="7"/>
  <c r="DH13" i="7" s="1"/>
  <c r="CA11" i="7"/>
  <c r="AE11" i="18" s="1"/>
  <c r="BP13" i="7"/>
  <c r="T13" i="18" s="1"/>
  <c r="BL22" i="7"/>
  <c r="P22" i="18" s="1"/>
  <c r="BE19" i="7"/>
  <c r="BU13" i="7"/>
  <c r="Y13" i="18" s="1"/>
  <c r="BG46" i="7"/>
  <c r="K46" i="18" s="1"/>
  <c r="BC15" i="7"/>
  <c r="BF11" i="7"/>
  <c r="J11" i="18" s="1"/>
  <c r="BC21" i="7"/>
  <c r="AV19" i="7"/>
  <c r="A19" i="18" s="1"/>
  <c r="AY39" i="7"/>
  <c r="F39" i="18" s="1"/>
  <c r="BB36" i="7"/>
  <c r="I36" i="18" s="1"/>
  <c r="BP21" i="7"/>
  <c r="T21" i="18" s="1"/>
  <c r="BT34" i="7"/>
  <c r="X34" i="18" s="1"/>
  <c r="AY21" i="7"/>
  <c r="F21" i="18" s="1"/>
  <c r="BE36" i="7"/>
  <c r="BT15" i="7"/>
  <c r="X15" i="18" s="1"/>
  <c r="BR8" i="7"/>
  <c r="V8" i="18" s="1"/>
  <c r="BY8" i="7"/>
  <c r="AC8" i="18" s="1"/>
  <c r="BQ57" i="7"/>
  <c r="Q56" i="22" s="1"/>
  <c r="CH20" i="7"/>
  <c r="BW30" i="7"/>
  <c r="BW8" i="7"/>
  <c r="BY36" i="7"/>
  <c r="AC36" i="18" s="1"/>
  <c r="BH30" i="7"/>
  <c r="L30" i="18" s="1"/>
  <c r="BI36" i="7"/>
  <c r="M36" i="18" s="1"/>
  <c r="BE20" i="7"/>
  <c r="BJ8" i="7"/>
  <c r="N8" i="18" s="1"/>
  <c r="BK8" i="7"/>
  <c r="O8" i="18" s="1"/>
  <c r="BV39" i="7"/>
  <c r="Z39" i="18" s="1"/>
  <c r="BC39" i="7"/>
  <c r="BB6" i="7"/>
  <c r="I6" i="18" s="1"/>
  <c r="BQ8" i="7"/>
  <c r="U8" i="18" s="1"/>
  <c r="CA39" i="7"/>
  <c r="AE39" i="18" s="1"/>
  <c r="AZ15" i="7"/>
  <c r="G15" i="18" s="1"/>
  <c r="BY11" i="7"/>
  <c r="AC11" i="18" s="1"/>
  <c r="BL46" i="7"/>
  <c r="P46" i="18" s="1"/>
  <c r="CA22" i="7"/>
  <c r="AE22" i="18" s="1"/>
  <c r="BK22" i="7"/>
  <c r="O22" i="18" s="1"/>
  <c r="BG34" i="7"/>
  <c r="K34" i="18" s="1"/>
  <c r="BV19" i="7"/>
  <c r="Z19" i="18" s="1"/>
  <c r="AZ19" i="7"/>
  <c r="G19" i="18" s="1"/>
  <c r="BI11" i="7"/>
  <c r="M11" i="18" s="1"/>
  <c r="BU15" i="7"/>
  <c r="Y15" i="18" s="1"/>
  <c r="CD15" i="7"/>
  <c r="AH15" i="18" s="1"/>
  <c r="BW22" i="7"/>
  <c r="AA22" i="18" s="1"/>
  <c r="CH46" i="7"/>
  <c r="BF19" i="7"/>
  <c r="J19" i="18" s="1"/>
  <c r="BL11" i="7"/>
  <c r="P11" i="18" s="1"/>
  <c r="BD46" i="7"/>
  <c r="BZ34" i="7"/>
  <c r="AD34" i="18" s="1"/>
  <c r="AZ13" i="7"/>
  <c r="G13" i="18" s="1"/>
  <c r="BH46" i="7"/>
  <c r="L46" i="18" s="1"/>
  <c r="BP19" i="7"/>
  <c r="T19" i="18" s="1"/>
  <c r="AZ22" i="7"/>
  <c r="G22" i="18" s="1"/>
  <c r="AU15" i="7"/>
  <c r="GC15" i="7" s="1"/>
  <c r="CD19" i="7"/>
  <c r="AH19" i="18" s="1"/>
  <c r="BF15" i="7"/>
  <c r="J15" i="18" s="1"/>
  <c r="BH19" i="7"/>
  <c r="L19" i="18" s="1"/>
  <c r="BT46" i="7"/>
  <c r="X46" i="18" s="1"/>
  <c r="BR34" i="7"/>
  <c r="V34" i="18" s="1"/>
  <c r="BY46" i="7"/>
  <c r="AC46" i="18" s="1"/>
  <c r="BE11" i="7"/>
  <c r="BC46" i="7"/>
  <c r="BW46" i="7"/>
  <c r="AA46" i="18" s="1"/>
  <c r="AX22" i="7"/>
  <c r="C22" i="18" s="1"/>
  <c r="BO15" i="7"/>
  <c r="S15" i="18" s="1"/>
  <c r="AW11" i="7"/>
  <c r="B11" i="18" s="1"/>
  <c r="BQ13" i="7"/>
  <c r="U13" i="18" s="1"/>
  <c r="BG36" i="7"/>
  <c r="K36" i="18" s="1"/>
  <c r="BA30" i="7"/>
  <c r="H30" i="18" s="1"/>
  <c r="BZ15" i="7"/>
  <c r="AD15" i="18" s="1"/>
  <c r="BV22" i="7"/>
  <c r="Z22" i="18" s="1"/>
  <c r="BT13" i="7"/>
  <c r="X13" i="18" s="1"/>
  <c r="AU39" i="7"/>
  <c r="EV39" i="7" s="1"/>
  <c r="CG34" i="7"/>
  <c r="AU46" i="7"/>
  <c r="HL46" i="7" s="1"/>
  <c r="CA19" i="7"/>
  <c r="AE19" i="18" s="1"/>
  <c r="BL13" i="7"/>
  <c r="P13" i="18" s="1"/>
  <c r="CH15" i="7"/>
  <c r="BG22" i="7"/>
  <c r="K22" i="18" s="1"/>
  <c r="BG10" i="7"/>
  <c r="K10" i="18" s="1"/>
  <c r="BC34" i="7"/>
  <c r="BZ19" i="7"/>
  <c r="AD19" i="18" s="1"/>
  <c r="BR50" i="7"/>
  <c r="V50" i="18" s="1"/>
  <c r="CB11" i="7"/>
  <c r="AF11" i="18" s="1"/>
  <c r="AV22" i="7"/>
  <c r="A22" i="18" s="1"/>
  <c r="CB46" i="7"/>
  <c r="AF46" i="18" s="1"/>
  <c r="AY22" i="7"/>
  <c r="F22" i="18" s="1"/>
  <c r="BU11" i="7"/>
  <c r="Y11" i="18" s="1"/>
  <c r="BC13" i="7"/>
  <c r="BU46" i="7"/>
  <c r="Y46" i="18" s="1"/>
  <c r="BM34" i="7"/>
  <c r="Q34" i="18" s="1"/>
  <c r="BK36" i="7"/>
  <c r="O36" i="18" s="1"/>
  <c r="BD41" i="7"/>
  <c r="BP36" i="7"/>
  <c r="T36" i="18" s="1"/>
  <c r="BG21" i="7"/>
  <c r="K21" i="18" s="1"/>
  <c r="BB30" i="7"/>
  <c r="I30" i="18" s="1"/>
  <c r="BQ22" i="7"/>
  <c r="U22" i="18" s="1"/>
  <c r="BD8" i="7"/>
  <c r="BL34" i="7"/>
  <c r="P34" i="18" s="1"/>
  <c r="BK15" i="7"/>
  <c r="O15" i="18" s="1"/>
  <c r="BJ21" i="7"/>
  <c r="N21" i="18" s="1"/>
  <c r="CB39" i="7"/>
  <c r="AF39" i="18" s="1"/>
  <c r="CA21" i="7"/>
  <c r="AE21" i="18" s="1"/>
  <c r="BR39" i="7"/>
  <c r="BV21" i="7"/>
  <c r="Z21" i="18" s="1"/>
  <c r="AY36" i="7"/>
  <c r="F36" i="18" s="1"/>
  <c r="BI39" i="7"/>
  <c r="M39" i="18" s="1"/>
  <c r="BF21" i="7"/>
  <c r="J21" i="18" s="1"/>
  <c r="AV8" i="7"/>
  <c r="A8" i="18" s="1"/>
  <c r="BW21" i="7"/>
  <c r="AA21" i="18" s="1"/>
  <c r="BG8" i="7"/>
  <c r="K8" i="18" s="1"/>
  <c r="BE39" i="7"/>
  <c r="BZ39" i="7"/>
  <c r="AD39" i="18" s="1"/>
  <c r="BR55" i="7"/>
  <c r="BV30" i="7"/>
  <c r="Z30" i="18" s="1"/>
  <c r="BY57" i="7"/>
  <c r="U56" i="22" s="1"/>
  <c r="BK55" i="7"/>
  <c r="BE44" i="7"/>
  <c r="BM32" i="7"/>
  <c r="Q32" i="18" s="1"/>
  <c r="BC53" i="7"/>
  <c r="BM49" i="7"/>
  <c r="BK52" i="7"/>
  <c r="O52" i="18" s="1"/>
  <c r="BF24" i="7"/>
  <c r="J24" i="18" s="1"/>
  <c r="BV10" i="7"/>
  <c r="Z10" i="18" s="1"/>
  <c r="AU32" i="7"/>
  <c r="BM35" i="7"/>
  <c r="Q35" i="18" s="1"/>
  <c r="BL43" i="7"/>
  <c r="P43" i="18" s="1"/>
  <c r="BO53" i="7"/>
  <c r="S53" i="18" s="1"/>
  <c r="BF25" i="7"/>
  <c r="J25" i="18" s="1"/>
  <c r="BY60" i="7"/>
  <c r="U59" i="22" s="1"/>
  <c r="CA16" i="7"/>
  <c r="AE16" i="18" s="1"/>
  <c r="BJ12" i="7"/>
  <c r="N12" i="18" s="1"/>
  <c r="CD18" i="7"/>
  <c r="AH18" i="18" s="1"/>
  <c r="BP7" i="7"/>
  <c r="T7" i="18" s="1"/>
  <c r="BH53" i="7"/>
  <c r="L53" i="18" s="1"/>
  <c r="BZ18" i="7"/>
  <c r="AD18" i="18" s="1"/>
  <c r="BP12" i="7"/>
  <c r="T12" i="18" s="1"/>
  <c r="BT32" i="7"/>
  <c r="X32" i="18" s="1"/>
  <c r="CA52" i="7"/>
  <c r="AE52" i="18" s="1"/>
  <c r="CG18" i="7"/>
  <c r="BI25" i="7"/>
  <c r="M25" i="18" s="1"/>
  <c r="CB44" i="7"/>
  <c r="AF44" i="18" s="1"/>
  <c r="CG12" i="7"/>
  <c r="BV40" i="7"/>
  <c r="Z40" i="18" s="1"/>
  <c r="BO49" i="7"/>
  <c r="S49" i="18" s="1"/>
  <c r="BC44" i="7"/>
  <c r="BZ10" i="7"/>
  <c r="AD10" i="18" s="1"/>
  <c r="BE37" i="7"/>
  <c r="AY24" i="7"/>
  <c r="F24" i="18" s="1"/>
  <c r="AW52" i="7"/>
  <c r="B52" i="18" s="1"/>
  <c r="BR7" i="7"/>
  <c r="V7" i="18" s="1"/>
  <c r="CA7" i="7"/>
  <c r="AE7" i="18" s="1"/>
  <c r="BZ32" i="7"/>
  <c r="AD32" i="18" s="1"/>
  <c r="BC32" i="7"/>
  <c r="BP43" i="7"/>
  <c r="T43" i="18" s="1"/>
  <c r="BP52" i="7"/>
  <c r="T52" i="18" s="1"/>
  <c r="AU53" i="7"/>
  <c r="BK44" i="7"/>
  <c r="O44" i="18" s="1"/>
  <c r="BB43" i="7"/>
  <c r="I43" i="18" s="1"/>
  <c r="AU37" i="7"/>
  <c r="HL37" i="7" s="1"/>
  <c r="BU54" i="7"/>
  <c r="S53" i="22" s="1"/>
  <c r="BL18" i="7"/>
  <c r="P18" i="18" s="1"/>
  <c r="CA42" i="7"/>
  <c r="AE42" i="18" s="1"/>
  <c r="BR16" i="7"/>
  <c r="V16" i="18" s="1"/>
  <c r="BR52" i="7"/>
  <c r="V52" i="18" s="1"/>
  <c r="CD16" i="7"/>
  <c r="AH16" i="18" s="1"/>
  <c r="BU59" i="7"/>
  <c r="S58" i="22" s="1"/>
  <c r="AX16" i="7"/>
  <c r="C16" i="18" s="1"/>
  <c r="BZ24" i="7"/>
  <c r="AD24" i="18" s="1"/>
  <c r="BA40" i="7"/>
  <c r="H40" i="18" s="1"/>
  <c r="BL52" i="7"/>
  <c r="P52" i="18" s="1"/>
  <c r="BR44" i="7"/>
  <c r="V44" i="18" s="1"/>
  <c r="BU40" i="7"/>
  <c r="Y40" i="18" s="1"/>
  <c r="BD44" i="7"/>
  <c r="AZ18" i="7"/>
  <c r="G18" i="18" s="1"/>
  <c r="AV44" i="7"/>
  <c r="A44" i="18" s="1"/>
  <c r="BJ37" i="7"/>
  <c r="N37" i="18" s="1"/>
  <c r="BO44" i="7"/>
  <c r="S44" i="18" s="1"/>
  <c r="BG32" i="7"/>
  <c r="K32" i="18" s="1"/>
  <c r="AU10" i="7"/>
  <c r="EI10" i="7" s="1"/>
  <c r="BA33" i="7"/>
  <c r="H33" i="18" s="1"/>
  <c r="BJ52" i="7"/>
  <c r="N52" i="18" s="1"/>
  <c r="BU37" i="7"/>
  <c r="Y37" i="18" s="1"/>
  <c r="BB32" i="7"/>
  <c r="I32" i="18" s="1"/>
  <c r="BU18" i="7"/>
  <c r="Y18" i="18" s="1"/>
  <c r="AZ40" i="7"/>
  <c r="G40" i="18" s="1"/>
  <c r="BF37" i="7"/>
  <c r="J37" i="18" s="1"/>
  <c r="CD37" i="7"/>
  <c r="AH37" i="18" s="1"/>
  <c r="BB24" i="7"/>
  <c r="I24" i="18" s="1"/>
  <c r="CB52" i="7"/>
  <c r="AF52" i="18" s="1"/>
  <c r="BO47" i="7"/>
  <c r="S47" i="18" s="1"/>
  <c r="BR12" i="7"/>
  <c r="V12" i="18" s="1"/>
  <c r="BV42" i="7"/>
  <c r="Z42" i="18" s="1"/>
  <c r="BL16" i="7"/>
  <c r="P16" i="18" s="1"/>
  <c r="AW12" i="7"/>
  <c r="B12" i="18" s="1"/>
  <c r="BM7" i="7"/>
  <c r="CG43" i="7"/>
  <c r="BB42" i="7"/>
  <c r="I42" i="18" s="1"/>
  <c r="BY7" i="7"/>
  <c r="AC7" i="18" s="1"/>
  <c r="BB23" i="7"/>
  <c r="I23" i="18" s="1"/>
  <c r="AX44" i="7"/>
  <c r="C44" i="18" s="1"/>
  <c r="AV12" i="7"/>
  <c r="A12" i="18" s="1"/>
  <c r="BV18" i="7"/>
  <c r="Z18" i="18" s="1"/>
  <c r="BR43" i="7"/>
  <c r="V43" i="18" s="1"/>
  <c r="AX37" i="7"/>
  <c r="C37" i="18" s="1"/>
  <c r="BU12" i="7"/>
  <c r="Y12" i="18" s="1"/>
  <c r="BB37" i="7"/>
  <c r="I37" i="18" s="1"/>
  <c r="BH49" i="7"/>
  <c r="L49" i="18" s="1"/>
  <c r="CG40" i="7"/>
  <c r="BJ16" i="7"/>
  <c r="N16" i="18" s="1"/>
  <c r="BA23" i="7"/>
  <c r="H23" i="18" s="1"/>
  <c r="CA24" i="7"/>
  <c r="AE24" i="18" s="1"/>
  <c r="BL40" i="7"/>
  <c r="P40" i="18" s="1"/>
  <c r="BF14" i="7"/>
  <c r="J14" i="18" s="1"/>
  <c r="BF53" i="7"/>
  <c r="J53" i="18" s="1"/>
  <c r="BK62" i="7"/>
  <c r="CG24" i="7"/>
  <c r="BO43" i="7"/>
  <c r="S43" i="18" s="1"/>
  <c r="BZ40" i="7"/>
  <c r="AD40" i="18" s="1"/>
  <c r="BJ53" i="7"/>
  <c r="N53" i="18" s="1"/>
  <c r="AY12" i="7"/>
  <c r="F12" i="18" s="1"/>
  <c r="BZ53" i="7"/>
  <c r="AD53" i="18" s="1"/>
  <c r="BR47" i="7"/>
  <c r="V47" i="18" s="1"/>
  <c r="AY44" i="7"/>
  <c r="F44" i="18" s="1"/>
  <c r="BP40" i="7"/>
  <c r="T40" i="18" s="1"/>
  <c r="BE40" i="7"/>
  <c r="AZ10" i="7"/>
  <c r="G10" i="18" s="1"/>
  <c r="BT12" i="7"/>
  <c r="X12" i="18" s="1"/>
  <c r="BZ49" i="7"/>
  <c r="AD49" i="18" s="1"/>
  <c r="AV43" i="7"/>
  <c r="A43" i="18" s="1"/>
  <c r="AY40" i="7"/>
  <c r="F40" i="18" s="1"/>
  <c r="BV47" i="7"/>
  <c r="Z47" i="18" s="1"/>
  <c r="BV49" i="7"/>
  <c r="Z49" i="18" s="1"/>
  <c r="BH12" i="7"/>
  <c r="L12" i="18" s="1"/>
  <c r="BJ9" i="7"/>
  <c r="N9" i="18" s="1"/>
  <c r="BP18" i="7"/>
  <c r="T18" i="18" s="1"/>
  <c r="BY52" i="7"/>
  <c r="AC52" i="18" s="1"/>
  <c r="BO25" i="7"/>
  <c r="S25" i="18" s="1"/>
  <c r="BR37" i="7"/>
  <c r="V37" i="18" s="1"/>
  <c r="CH37" i="7"/>
  <c r="CA40" i="7"/>
  <c r="AE40" i="18" s="1"/>
  <c r="BP25" i="7"/>
  <c r="T25" i="18" s="1"/>
  <c r="BT44" i="7"/>
  <c r="X44" i="18" s="1"/>
  <c r="BO37" i="7"/>
  <c r="S37" i="18" s="1"/>
  <c r="BG53" i="7"/>
  <c r="K53" i="18" s="1"/>
  <c r="BP24" i="7"/>
  <c r="T24" i="18" s="1"/>
  <c r="BH44" i="7"/>
  <c r="L44" i="18" s="1"/>
  <c r="BC18" i="7"/>
  <c r="BH45" i="7"/>
  <c r="L45" i="18" s="1"/>
  <c r="AW44" i="7"/>
  <c r="B44" i="18" s="1"/>
  <c r="BD24" i="7"/>
  <c r="CB53" i="7"/>
  <c r="AF53" i="18" s="1"/>
  <c r="BR40" i="7"/>
  <c r="BW43" i="7"/>
  <c r="AA43" i="18" s="1"/>
  <c r="BR49" i="7"/>
  <c r="V49" i="18" s="1"/>
  <c r="BP37" i="7"/>
  <c r="T37" i="18" s="1"/>
  <c r="BE52" i="7"/>
  <c r="BH32" i="7"/>
  <c r="L32" i="18" s="1"/>
  <c r="CG42" i="7"/>
  <c r="BE47" i="7"/>
  <c r="BU53" i="7"/>
  <c r="Y53" i="18" s="1"/>
  <c r="BQ37" i="7"/>
  <c r="U37" i="18" s="1"/>
  <c r="AU7" i="7"/>
  <c r="FQ7" i="7" s="1"/>
  <c r="BB44" i="7"/>
  <c r="I44" i="18" s="1"/>
  <c r="BR25" i="7"/>
  <c r="V25" i="18" s="1"/>
  <c r="CG9" i="7"/>
  <c r="BV43" i="7"/>
  <c r="Z43" i="18" s="1"/>
  <c r="BV7" i="7"/>
  <c r="Z7" i="18" s="1"/>
  <c r="BV52" i="7"/>
  <c r="Z52" i="18" s="1"/>
  <c r="BB7" i="7"/>
  <c r="I7" i="18" s="1"/>
  <c r="CB18" i="7"/>
  <c r="AF18" i="18" s="1"/>
  <c r="BY53" i="7"/>
  <c r="AC53" i="18" s="1"/>
  <c r="BD37" i="7"/>
  <c r="AW43" i="7"/>
  <c r="B43" i="18" s="1"/>
  <c r="BE59" i="7"/>
  <c r="AZ53" i="7"/>
  <c r="G53" i="18" s="1"/>
  <c r="BB16" i="7"/>
  <c r="I16" i="18" s="1"/>
  <c r="BI24" i="7"/>
  <c r="M24" i="18" s="1"/>
  <c r="BP44" i="7"/>
  <c r="T44" i="18" s="1"/>
  <c r="BW52" i="7"/>
  <c r="AA52" i="18" s="1"/>
  <c r="BT52" i="7"/>
  <c r="X52" i="18" s="1"/>
  <c r="CG16" i="7"/>
  <c r="BY32" i="7"/>
  <c r="AC32" i="18" s="1"/>
  <c r="AY18" i="7"/>
  <c r="F18" i="18" s="1"/>
  <c r="BB49" i="7"/>
  <c r="I49" i="18" s="1"/>
  <c r="BE32" i="7"/>
  <c r="BH40" i="7"/>
  <c r="L40" i="18" s="1"/>
  <c r="BO7" i="7"/>
  <c r="S7" i="18" s="1"/>
  <c r="CH42" i="7"/>
  <c r="BZ28" i="7"/>
  <c r="AD28" i="18" s="1"/>
  <c r="BC25" i="7"/>
  <c r="BO12" i="7"/>
  <c r="S12" i="18" s="1"/>
  <c r="BP23" i="7"/>
  <c r="T23" i="18" s="1"/>
  <c r="BD23" i="7"/>
  <c r="BW10" i="7"/>
  <c r="AA10" i="18" s="1"/>
  <c r="BW49" i="7"/>
  <c r="AA49" i="18" s="1"/>
  <c r="BE25" i="7"/>
  <c r="BJ18" i="7"/>
  <c r="N18" i="18" s="1"/>
  <c r="AZ7" i="7"/>
  <c r="G7" i="18" s="1"/>
  <c r="CB42" i="7"/>
  <c r="AF42" i="18" s="1"/>
  <c r="BV12" i="7"/>
  <c r="Z12" i="18" s="1"/>
  <c r="CB7" i="7"/>
  <c r="AF7" i="18" s="1"/>
  <c r="BG42" i="7"/>
  <c r="K42" i="18" s="1"/>
  <c r="AZ42" i="7"/>
  <c r="G42" i="18" s="1"/>
  <c r="BB54" i="7"/>
  <c r="BI42" i="7"/>
  <c r="M42" i="18" s="1"/>
  <c r="BT18" i="7"/>
  <c r="X18" i="18" s="1"/>
  <c r="BH24" i="7"/>
  <c r="L24" i="18" s="1"/>
  <c r="AX25" i="7"/>
  <c r="C25" i="18" s="1"/>
  <c r="BJ7" i="7"/>
  <c r="N7" i="18" s="1"/>
  <c r="BK40" i="7"/>
  <c r="O40" i="18" s="1"/>
  <c r="BY10" i="7"/>
  <c r="AC10" i="18" s="1"/>
  <c r="BH9" i="7"/>
  <c r="L9" i="18" s="1"/>
  <c r="AY56" i="7"/>
  <c r="BH52" i="7"/>
  <c r="L52" i="18" s="1"/>
  <c r="BM16" i="7"/>
  <c r="Q16" i="18" s="1"/>
  <c r="AU18" i="7"/>
  <c r="BV9" i="7"/>
  <c r="Z9" i="18" s="1"/>
  <c r="CH44" i="7"/>
  <c r="CD12" i="7"/>
  <c r="AH12" i="18" s="1"/>
  <c r="BF32" i="7"/>
  <c r="J32" i="18" s="1"/>
  <c r="AX49" i="7"/>
  <c r="C49" i="18" s="1"/>
  <c r="BY43" i="7"/>
  <c r="AC43" i="18" s="1"/>
  <c r="BL12" i="7"/>
  <c r="P12" i="18" s="1"/>
  <c r="BH37" i="7"/>
  <c r="L37" i="18" s="1"/>
  <c r="BG18" i="7"/>
  <c r="K18" i="18" s="1"/>
  <c r="AX7" i="7"/>
  <c r="C7" i="18" s="1"/>
  <c r="BK42" i="7"/>
  <c r="O42" i="18" s="1"/>
  <c r="BM18" i="7"/>
  <c r="Q18" i="18" s="1"/>
  <c r="BC16" i="7"/>
  <c r="AV49" i="7"/>
  <c r="A49" i="18" s="1"/>
  <c r="BP53" i="7"/>
  <c r="T53" i="18" s="1"/>
  <c r="BG17" i="7"/>
  <c r="K17" i="18" s="1"/>
  <c r="BU52" i="7"/>
  <c r="Y52" i="18" s="1"/>
  <c r="AX24" i="7"/>
  <c r="C24" i="18" s="1"/>
  <c r="AU47" i="7"/>
  <c r="EC47" i="7" s="1"/>
  <c r="CH10" i="7"/>
  <c r="BK37" i="7"/>
  <c r="O37" i="18" s="1"/>
  <c r="BD7" i="7"/>
  <c r="BY47" i="7"/>
  <c r="AC47" i="18" s="1"/>
  <c r="CB12" i="7"/>
  <c r="AF12" i="18" s="1"/>
  <c r="BC43" i="7"/>
  <c r="BZ25" i="7"/>
  <c r="AD25" i="18" s="1"/>
  <c r="BY16" i="7"/>
  <c r="AC16" i="18" s="1"/>
  <c r="AU25" i="7"/>
  <c r="BZ12" i="7"/>
  <c r="AD12" i="18" s="1"/>
  <c r="BW44" i="7"/>
  <c r="AA44" i="18" s="1"/>
  <c r="BA9" i="7"/>
  <c r="H9" i="18" s="1"/>
  <c r="BF44" i="7"/>
  <c r="J44" i="18" s="1"/>
  <c r="AW32" i="7"/>
  <c r="B32" i="18" s="1"/>
  <c r="CA53" i="7"/>
  <c r="AE53" i="18" s="1"/>
  <c r="CD25" i="7"/>
  <c r="AH25" i="18" s="1"/>
  <c r="AU23" i="7"/>
  <c r="BR32" i="7"/>
  <c r="V32" i="18" s="1"/>
  <c r="BF42" i="7"/>
  <c r="J42" i="18" s="1"/>
  <c r="CA37" i="7"/>
  <c r="AE37" i="18" s="1"/>
  <c r="BP42" i="7"/>
  <c r="T42" i="18" s="1"/>
  <c r="AX47" i="7"/>
  <c r="C47" i="18" s="1"/>
  <c r="AZ44" i="7"/>
  <c r="G44" i="18" s="1"/>
  <c r="BH14" i="7"/>
  <c r="L14" i="18" s="1"/>
  <c r="BG9" i="7"/>
  <c r="K9" i="18" s="1"/>
  <c r="BO24" i="7"/>
  <c r="S24" i="18" s="1"/>
  <c r="BE7" i="7"/>
  <c r="BY55" i="7"/>
  <c r="U54" i="22" s="1"/>
  <c r="BU10" i="7"/>
  <c r="Y10" i="18" s="1"/>
  <c r="BA7" i="7"/>
  <c r="H7" i="18" s="1"/>
  <c r="BB18" i="7"/>
  <c r="I18" i="18" s="1"/>
  <c r="BI10" i="7"/>
  <c r="M10" i="18" s="1"/>
  <c r="AV24" i="7"/>
  <c r="A24" i="18" s="1"/>
  <c r="AX52" i="7"/>
  <c r="C52" i="18" s="1"/>
  <c r="BK49" i="7"/>
  <c r="O49" i="18" s="1"/>
  <c r="BY9" i="7"/>
  <c r="AC9" i="18" s="1"/>
  <c r="BO40" i="7"/>
  <c r="S40" i="18" s="1"/>
  <c r="AZ43" i="7"/>
  <c r="G43" i="18" s="1"/>
  <c r="AZ52" i="7"/>
  <c r="G52" i="18" s="1"/>
  <c r="BQ16" i="7"/>
  <c r="U16" i="18" s="1"/>
  <c r="AU16" i="7"/>
  <c r="BJ32" i="7"/>
  <c r="N32" i="18" s="1"/>
  <c r="BK47" i="7"/>
  <c r="O47" i="18" s="1"/>
  <c r="BU32" i="7"/>
  <c r="Y32" i="18" s="1"/>
  <c r="BL7" i="7"/>
  <c r="P7" i="18" s="1"/>
  <c r="BV16" i="7"/>
  <c r="Z16" i="18" s="1"/>
  <c r="AV23" i="7"/>
  <c r="A23" i="18" s="1"/>
  <c r="AU42" i="7"/>
  <c r="BI32" i="7"/>
  <c r="M32" i="18" s="1"/>
  <c r="AV7" i="7"/>
  <c r="A7" i="18" s="1"/>
  <c r="BL47" i="7"/>
  <c r="P47" i="18" s="1"/>
  <c r="CA17" i="7"/>
  <c r="AE17" i="18" s="1"/>
  <c r="BV24" i="7"/>
  <c r="Z24" i="18" s="1"/>
  <c r="AX14" i="7"/>
  <c r="C14" i="18" s="1"/>
  <c r="CD44" i="7"/>
  <c r="AH44" i="18" s="1"/>
  <c r="CH12" i="7"/>
  <c r="CD7" i="7"/>
  <c r="AH7" i="18" s="1"/>
  <c r="BZ9" i="7"/>
  <c r="AD9" i="18" s="1"/>
  <c r="BT9" i="7"/>
  <c r="X9" i="18" s="1"/>
  <c r="BV37" i="7"/>
  <c r="Z37" i="18" s="1"/>
  <c r="BM37" i="7"/>
  <c r="BU44" i="7"/>
  <c r="Y44" i="18" s="1"/>
  <c r="BA42" i="7"/>
  <c r="H42" i="18" s="1"/>
  <c r="AY9" i="7"/>
  <c r="F9" i="18" s="1"/>
  <c r="BY42" i="7"/>
  <c r="AC42" i="18" s="1"/>
  <c r="BC9" i="7"/>
  <c r="BR53" i="7"/>
  <c r="V53" i="18" s="1"/>
  <c r="BP9" i="7"/>
  <c r="T9" i="18" s="1"/>
  <c r="CB9" i="7"/>
  <c r="BB12" i="7"/>
  <c r="I12" i="18" s="1"/>
  <c r="BE16" i="7"/>
  <c r="BA16" i="7"/>
  <c r="H16" i="18" s="1"/>
  <c r="BH7" i="7"/>
  <c r="L7" i="18" s="1"/>
  <c r="CH32" i="7"/>
  <c r="BR31" i="7"/>
  <c r="V31" i="18" s="1"/>
  <c r="CH25" i="7"/>
  <c r="BI37" i="7"/>
  <c r="M37" i="18" s="1"/>
  <c r="BW51" i="7"/>
  <c r="AA51" i="18" s="1"/>
  <c r="BW64" i="7"/>
  <c r="BI53" i="7"/>
  <c r="M53" i="18" s="1"/>
  <c r="BW25" i="7"/>
  <c r="AA25" i="18" s="1"/>
  <c r="BW53" i="7"/>
  <c r="AA53" i="18" s="1"/>
  <c r="BY24" i="7"/>
  <c r="AC24" i="18" s="1"/>
  <c r="AV16" i="7"/>
  <c r="A16" i="18" s="1"/>
  <c r="BE53" i="7"/>
  <c r="BT33" i="7"/>
  <c r="X33" i="18" s="1"/>
  <c r="BT29" i="7"/>
  <c r="X29" i="18" s="1"/>
  <c r="BA50" i="7"/>
  <c r="H50" i="18" s="1"/>
  <c r="BU55" i="7"/>
  <c r="S54" i="22" s="1"/>
  <c r="BM62" i="7"/>
  <c r="CG65" i="7"/>
  <c r="CB23" i="7"/>
  <c r="AF23" i="18" s="1"/>
  <c r="BO52" i="7"/>
  <c r="S52" i="18" s="1"/>
  <c r="BM23" i="7"/>
  <c r="Q23" i="18" s="1"/>
  <c r="AY42" i="7"/>
  <c r="F42" i="18" s="1"/>
  <c r="AW49" i="7"/>
  <c r="B49" i="18" s="1"/>
  <c r="BH48" i="7"/>
  <c r="L48" i="18" s="1"/>
  <c r="BB9" i="7"/>
  <c r="I9" i="18" s="1"/>
  <c r="BG47" i="7"/>
  <c r="K47" i="18" s="1"/>
  <c r="AU57" i="7"/>
  <c r="BI47" i="7"/>
  <c r="M47" i="18" s="1"/>
  <c r="BE9" i="7"/>
  <c r="AZ16" i="7"/>
  <c r="G16" i="18" s="1"/>
  <c r="BW18" i="7"/>
  <c r="AZ25" i="7"/>
  <c r="G25" i="18" s="1"/>
  <c r="BO16" i="7"/>
  <c r="S16" i="18" s="1"/>
  <c r="BT49" i="7"/>
  <c r="X49" i="18" s="1"/>
  <c r="BE64" i="7"/>
  <c r="CB10" i="7"/>
  <c r="AF10" i="18" s="1"/>
  <c r="BB47" i="7"/>
  <c r="I47" i="18" s="1"/>
  <c r="BI49" i="7"/>
  <c r="M49" i="18" s="1"/>
  <c r="CA25" i="7"/>
  <c r="AE25" i="18" s="1"/>
  <c r="BW16" i="7"/>
  <c r="AA16" i="18" s="1"/>
  <c r="CD62" i="7"/>
  <c r="BM47" i="7"/>
  <c r="Q47" i="18" s="1"/>
  <c r="BH43" i="7"/>
  <c r="L43" i="18" s="1"/>
  <c r="BG37" i="7"/>
  <c r="K37" i="18" s="1"/>
  <c r="BL25" i="7"/>
  <c r="P25" i="18" s="1"/>
  <c r="BY25" i="7"/>
  <c r="AC25" i="18" s="1"/>
  <c r="BQ52" i="7"/>
  <c r="U52" i="18" s="1"/>
  <c r="AU52" i="7"/>
  <c r="GG52" i="7" s="1"/>
  <c r="BZ52" i="7"/>
  <c r="AD52" i="18" s="1"/>
  <c r="AV10" i="7"/>
  <c r="A10" i="18" s="1"/>
  <c r="AU24" i="7"/>
  <c r="BG40" i="7"/>
  <c r="K40" i="18" s="1"/>
  <c r="BW37" i="7"/>
  <c r="AA37" i="18" s="1"/>
  <c r="BJ49" i="7"/>
  <c r="N49" i="18" s="1"/>
  <c r="AV42" i="7"/>
  <c r="A42" i="18" s="1"/>
  <c r="BZ7" i="7"/>
  <c r="AD7" i="18" s="1"/>
  <c r="CA44" i="7"/>
  <c r="AE44" i="18" s="1"/>
  <c r="BL42" i="7"/>
  <c r="P42" i="18" s="1"/>
  <c r="BI23" i="7"/>
  <c r="M23" i="18" s="1"/>
  <c r="CH43" i="7"/>
  <c r="BB53" i="7"/>
  <c r="I53" i="18" s="1"/>
  <c r="CB43" i="7"/>
  <c r="AF43" i="18" s="1"/>
  <c r="BG7" i="7"/>
  <c r="K7" i="18" s="1"/>
  <c r="AZ41" i="7"/>
  <c r="G41" i="18" s="1"/>
  <c r="AX40" i="7"/>
  <c r="C40" i="18" s="1"/>
  <c r="BE43" i="7"/>
  <c r="CH47" i="7"/>
  <c r="BK23" i="7"/>
  <c r="O23" i="18" s="1"/>
  <c r="AU9" i="7"/>
  <c r="CV9" i="7" s="1"/>
  <c r="BG43" i="7"/>
  <c r="K43" i="18" s="1"/>
  <c r="CA9" i="7"/>
  <c r="AE9" i="18" s="1"/>
  <c r="AW42" i="7"/>
  <c r="B42" i="18" s="1"/>
  <c r="CH18" i="7"/>
  <c r="AY52" i="7"/>
  <c r="F52" i="18" s="1"/>
  <c r="BQ53" i="7"/>
  <c r="U53" i="18" s="1"/>
  <c r="BI7" i="7"/>
  <c r="M7" i="18" s="1"/>
  <c r="CD23" i="7"/>
  <c r="AH23" i="18" s="1"/>
  <c r="AZ49" i="7"/>
  <c r="G49" i="18" s="1"/>
  <c r="BC65" i="7"/>
  <c r="BE18" i="7"/>
  <c r="BH42" i="7"/>
  <c r="L42" i="18" s="1"/>
  <c r="BA25" i="7"/>
  <c r="H25" i="18" s="1"/>
  <c r="AW7" i="7"/>
  <c r="B7" i="18" s="1"/>
  <c r="BW24" i="7"/>
  <c r="AW23" i="7"/>
  <c r="B23" i="18" s="1"/>
  <c r="BC41" i="7"/>
  <c r="BK29" i="7"/>
  <c r="O29" i="18" s="1"/>
  <c r="CA62" i="7"/>
  <c r="W61" i="22" s="1"/>
  <c r="CD29" i="7"/>
  <c r="AH29" i="18" s="1"/>
  <c r="BJ10" i="7"/>
  <c r="N10" i="18" s="1"/>
  <c r="BD63" i="7"/>
  <c r="BJ40" i="7"/>
  <c r="N40" i="18" s="1"/>
  <c r="BI9" i="7"/>
  <c r="M9" i="18" s="1"/>
  <c r="BQ43" i="7"/>
  <c r="U43" i="18" s="1"/>
  <c r="CD43" i="7"/>
  <c r="AH43" i="18" s="1"/>
  <c r="BJ25" i="7"/>
  <c r="N25" i="18" s="1"/>
  <c r="BQ40" i="7"/>
  <c r="U40" i="18" s="1"/>
  <c r="BK25" i="7"/>
  <c r="O25" i="18" s="1"/>
  <c r="BT16" i="7"/>
  <c r="X16" i="18" s="1"/>
  <c r="BU47" i="7"/>
  <c r="Y47" i="18" s="1"/>
  <c r="BZ47" i="7"/>
  <c r="AD47" i="18" s="1"/>
  <c r="BK43" i="7"/>
  <c r="O43" i="18" s="1"/>
  <c r="BO32" i="7"/>
  <c r="S32" i="18" s="1"/>
  <c r="AW10" i="7"/>
  <c r="B10" i="18" s="1"/>
  <c r="BW35" i="7"/>
  <c r="AA35" i="18" s="1"/>
  <c r="BW9" i="7"/>
  <c r="BD53" i="7"/>
  <c r="BM12" i="7"/>
  <c r="Q12" i="18" s="1"/>
  <c r="AY47" i="7"/>
  <c r="F47" i="18" s="1"/>
  <c r="BV32" i="7"/>
  <c r="Z32" i="18" s="1"/>
  <c r="AW60" i="7"/>
  <c r="BJ47" i="7"/>
  <c r="N47" i="18" s="1"/>
  <c r="BR42" i="7"/>
  <c r="V42" i="18" s="1"/>
  <c r="BL9" i="7"/>
  <c r="P9" i="18" s="1"/>
  <c r="AY58" i="7"/>
  <c r="BU43" i="7"/>
  <c r="Y43" i="18" s="1"/>
  <c r="AV9" i="7"/>
  <c r="A9" i="18" s="1"/>
  <c r="BM38" i="7"/>
  <c r="Q38" i="18" s="1"/>
  <c r="BQ10" i="7"/>
  <c r="U10" i="18" s="1"/>
  <c r="BA56" i="7"/>
  <c r="BR23" i="7"/>
  <c r="V23" i="18" s="1"/>
  <c r="BW40" i="7"/>
  <c r="AA40" i="18" s="1"/>
  <c r="BC7" i="7"/>
  <c r="AZ24" i="7"/>
  <c r="G24" i="18" s="1"/>
  <c r="AW40" i="7"/>
  <c r="B40" i="18" s="1"/>
  <c r="CG49" i="7"/>
  <c r="BR24" i="7"/>
  <c r="V24" i="18" s="1"/>
  <c r="BW32" i="7"/>
  <c r="AA32" i="18" s="1"/>
  <c r="BE24" i="7"/>
  <c r="AX23" i="7"/>
  <c r="C23" i="18" s="1"/>
  <c r="AW53" i="7"/>
  <c r="B53" i="18" s="1"/>
  <c r="AU44" i="7"/>
  <c r="FJ44" i="7" s="1"/>
  <c r="AY7" i="7"/>
  <c r="F7" i="18" s="1"/>
  <c r="CD9" i="7"/>
  <c r="AX33" i="7"/>
  <c r="C33" i="18" s="1"/>
  <c r="BW42" i="7"/>
  <c r="AV47" i="7"/>
  <c r="A47" i="18" s="1"/>
  <c r="BQ25" i="7"/>
  <c r="U25" i="18" s="1"/>
  <c r="BJ29" i="7"/>
  <c r="N29" i="18" s="1"/>
  <c r="BA52" i="7"/>
  <c r="H52" i="18" s="1"/>
  <c r="BF18" i="7"/>
  <c r="J18" i="18" s="1"/>
  <c r="BD18" i="7"/>
  <c r="BC14" i="7"/>
  <c r="CD49" i="7"/>
  <c r="BG16" i="7"/>
  <c r="K16" i="18" s="1"/>
  <c r="AV18" i="7"/>
  <c r="A18" i="18" s="1"/>
  <c r="CB16" i="7"/>
  <c r="AF16" i="18" s="1"/>
  <c r="BA32" i="7"/>
  <c r="H32" i="18" s="1"/>
  <c r="CG44" i="7"/>
  <c r="BC10" i="7"/>
  <c r="AW47" i="7"/>
  <c r="B47" i="18" s="1"/>
  <c r="BA14" i="7"/>
  <c r="H14" i="18" s="1"/>
  <c r="AV37" i="7"/>
  <c r="A37" i="18" s="1"/>
  <c r="BZ42" i="7"/>
  <c r="AD42" i="18" s="1"/>
  <c r="BU16" i="7"/>
  <c r="Y16" i="18" s="1"/>
  <c r="BT43" i="7"/>
  <c r="X43" i="18" s="1"/>
  <c r="CH7" i="7"/>
  <c r="BC58" i="7"/>
  <c r="BQ18" i="7"/>
  <c r="U18" i="18" s="1"/>
  <c r="AX53" i="7"/>
  <c r="C53" i="18" s="1"/>
  <c r="BU7" i="7"/>
  <c r="Y7" i="18" s="1"/>
  <c r="AW25" i="7"/>
  <c r="B25" i="18" s="1"/>
  <c r="BG12" i="7"/>
  <c r="K12" i="18" s="1"/>
  <c r="BI12" i="7"/>
  <c r="M12" i="18" s="1"/>
  <c r="BC12" i="7"/>
  <c r="AZ47" i="7"/>
  <c r="G47" i="18" s="1"/>
  <c r="BM65" i="7"/>
  <c r="AW24" i="7"/>
  <c r="B24" i="18" s="1"/>
  <c r="BM53" i="7"/>
  <c r="Q53" i="18" s="1"/>
  <c r="AZ17" i="7"/>
  <c r="G17" i="18" s="1"/>
  <c r="BM60" i="7"/>
  <c r="BY17" i="7"/>
  <c r="AC17" i="18" s="1"/>
  <c r="BL62" i="7"/>
  <c r="N61" i="22" s="1"/>
  <c r="BR54" i="7"/>
  <c r="BG31" i="7"/>
  <c r="K31" i="18" s="1"/>
  <c r="BV64" i="7"/>
  <c r="BF10" i="7"/>
  <c r="J10" i="18" s="1"/>
  <c r="CA12" i="7"/>
  <c r="AE12" i="18" s="1"/>
  <c r="BF43" i="7"/>
  <c r="J43" i="18" s="1"/>
  <c r="BA53" i="7"/>
  <c r="H53" i="18" s="1"/>
  <c r="BA44" i="7"/>
  <c r="H44" i="18" s="1"/>
  <c r="CD59" i="7"/>
  <c r="CB37" i="7"/>
  <c r="AF37" i="18" s="1"/>
  <c r="BU24" i="7"/>
  <c r="Y24" i="18" s="1"/>
  <c r="AV52" i="7"/>
  <c r="A52" i="18" s="1"/>
  <c r="CD24" i="7"/>
  <c r="AH24" i="18" s="1"/>
  <c r="AY50" i="7"/>
  <c r="F50" i="18" s="1"/>
  <c r="BT40" i="7"/>
  <c r="X40" i="18" s="1"/>
  <c r="AX42" i="7"/>
  <c r="C42" i="18" s="1"/>
  <c r="BM24" i="7"/>
  <c r="Q24" i="18" s="1"/>
  <c r="BT10" i="7"/>
  <c r="X10" i="18" s="1"/>
  <c r="BW47" i="7"/>
  <c r="AA47" i="18" s="1"/>
  <c r="BJ42" i="7"/>
  <c r="N42" i="18" s="1"/>
  <c r="AU28" i="7"/>
  <c r="FY28" i="7" s="1"/>
  <c r="BI40" i="7"/>
  <c r="M40" i="18" s="1"/>
  <c r="BV53" i="7"/>
  <c r="Z53" i="18" s="1"/>
  <c r="BG65" i="7"/>
  <c r="BB52" i="7"/>
  <c r="I52" i="18" s="1"/>
  <c r="BA29" i="7"/>
  <c r="H29" i="18" s="1"/>
  <c r="BC49" i="7"/>
  <c r="BR48" i="7"/>
  <c r="V48" i="18" s="1"/>
  <c r="BO42" i="7"/>
  <c r="S42" i="18" s="1"/>
  <c r="CA41" i="7"/>
  <c r="AE41" i="18" s="1"/>
  <c r="BO18" i="7"/>
  <c r="S18" i="18" s="1"/>
  <c r="CD10" i="7"/>
  <c r="AH10" i="18" s="1"/>
  <c r="CH52" i="7"/>
  <c r="CA47" i="7"/>
  <c r="AE47" i="18" s="1"/>
  <c r="BA49" i="7"/>
  <c r="H49" i="18" s="1"/>
  <c r="BG23" i="7"/>
  <c r="K23" i="18" s="1"/>
  <c r="CD47" i="7"/>
  <c r="AH47" i="18" s="1"/>
  <c r="BZ44" i="7"/>
  <c r="AD44" i="18" s="1"/>
  <c r="BJ61" i="7"/>
  <c r="CG37" i="7"/>
  <c r="BG49" i="7"/>
  <c r="K49" i="18" s="1"/>
  <c r="BM44" i="7"/>
  <c r="Q44" i="18" s="1"/>
  <c r="AX12" i="7"/>
  <c r="C12" i="18" s="1"/>
  <c r="BY18" i="7"/>
  <c r="AC18" i="18" s="1"/>
  <c r="BF47" i="7"/>
  <c r="J47" i="18" s="1"/>
  <c r="BQ47" i="7"/>
  <c r="U47" i="18" s="1"/>
  <c r="BT25" i="7"/>
  <c r="X25" i="18" s="1"/>
  <c r="BE23" i="7"/>
  <c r="AY23" i="7"/>
  <c r="F23" i="18" s="1"/>
  <c r="CH48" i="7"/>
  <c r="BM25" i="7"/>
  <c r="Q25" i="18" s="1"/>
  <c r="BR9" i="7"/>
  <c r="V9" i="18" s="1"/>
  <c r="BJ44" i="7"/>
  <c r="N44" i="18" s="1"/>
  <c r="BI44" i="7"/>
  <c r="M44" i="18" s="1"/>
  <c r="BQ12" i="7"/>
  <c r="U12" i="18" s="1"/>
  <c r="BF49" i="7"/>
  <c r="J49" i="18" s="1"/>
  <c r="AV40" i="7"/>
  <c r="A40" i="18" s="1"/>
  <c r="CA49" i="7"/>
  <c r="AE49" i="18" s="1"/>
  <c r="CH9" i="7"/>
  <c r="BB40" i="7"/>
  <c r="I40" i="18" s="1"/>
  <c r="BI62" i="7"/>
  <c r="AZ63" i="7"/>
  <c r="BH54" i="7"/>
  <c r="BM57" i="7"/>
  <c r="BB38" i="7"/>
  <c r="I38" i="18" s="1"/>
  <c r="BB50" i="7"/>
  <c r="I50" i="18" s="1"/>
  <c r="BD42" i="7"/>
  <c r="BF59" i="7"/>
  <c r="BO31" i="7"/>
  <c r="S31" i="18" s="1"/>
  <c r="BW55" i="7"/>
  <c r="BU50" i="7"/>
  <c r="Y50" i="18" s="1"/>
  <c r="BM56" i="7"/>
  <c r="BG41" i="7"/>
  <c r="K41" i="18" s="1"/>
  <c r="BC62" i="7"/>
  <c r="AY61" i="7"/>
  <c r="AX51" i="7"/>
  <c r="C51" i="18" s="1"/>
  <c r="AW37" i="7"/>
  <c r="B37" i="18" s="1"/>
  <c r="BV25" i="7"/>
  <c r="Z25" i="18" s="1"/>
  <c r="BU25" i="7"/>
  <c r="Y25" i="18" s="1"/>
  <c r="AW18" i="7"/>
  <c r="B18" i="18" s="1"/>
  <c r="BH10" i="7"/>
  <c r="L10" i="18" s="1"/>
  <c r="BO62" i="7"/>
  <c r="O61" i="22" s="1"/>
  <c r="BO29" i="7"/>
  <c r="S29" i="18" s="1"/>
  <c r="BJ60" i="7"/>
  <c r="BD54" i="7"/>
  <c r="CB29" i="7"/>
  <c r="AV41" i="7"/>
  <c r="A41" i="18" s="1"/>
  <c r="BG63" i="7"/>
  <c r="BD56" i="7"/>
  <c r="BK65" i="7"/>
  <c r="BD9" i="7"/>
  <c r="AZ32" i="7"/>
  <c r="G32" i="18" s="1"/>
  <c r="AZ26" i="7"/>
  <c r="G26" i="18" s="1"/>
  <c r="BV62" i="7"/>
  <c r="T61" i="22" s="1"/>
  <c r="BY38" i="7"/>
  <c r="AC38" i="18" s="1"/>
  <c r="AV17" i="7"/>
  <c r="A17" i="18" s="1"/>
  <c r="BY28" i="7"/>
  <c r="AC28" i="18" s="1"/>
  <c r="BU14" i="7"/>
  <c r="Y14" i="18" s="1"/>
  <c r="BH35" i="7"/>
  <c r="L35" i="18" s="1"/>
  <c r="BB41" i="7"/>
  <c r="I41" i="18" s="1"/>
  <c r="BF26" i="7"/>
  <c r="J26" i="18" s="1"/>
  <c r="AX38" i="7"/>
  <c r="C38" i="18" s="1"/>
  <c r="BF51" i="7"/>
  <c r="J51" i="18" s="1"/>
  <c r="BY62" i="7"/>
  <c r="U61" i="22" s="1"/>
  <c r="BJ33" i="7"/>
  <c r="N33" i="18" s="1"/>
  <c r="BF61" i="7"/>
  <c r="BZ56" i="7"/>
  <c r="V55" i="22" s="1"/>
  <c r="AY38" i="7"/>
  <c r="F38" i="18" s="1"/>
  <c r="AX56" i="7"/>
  <c r="C55" i="22" s="1"/>
  <c r="BK27" i="7"/>
  <c r="O27" i="18" s="1"/>
  <c r="AW45" i="7"/>
  <c r="B45" i="18" s="1"/>
  <c r="BK17" i="7"/>
  <c r="O17" i="18" s="1"/>
  <c r="CG60" i="7"/>
  <c r="BQ58" i="7"/>
  <c r="Q57" i="22" s="1"/>
  <c r="BJ54" i="7"/>
  <c r="CH58" i="7"/>
  <c r="AU29" i="7"/>
  <c r="BK6" i="7"/>
  <c r="O6" i="18" s="1"/>
  <c r="AU43" i="7"/>
  <c r="BT7" i="7"/>
  <c r="X7" i="18" s="1"/>
  <c r="AV53" i="7"/>
  <c r="A53" i="18" s="1"/>
  <c r="BH16" i="7"/>
  <c r="L16" i="18" s="1"/>
  <c r="CB24" i="7"/>
  <c r="BM55" i="7"/>
  <c r="BF7" i="7"/>
  <c r="J7" i="18" s="1"/>
  <c r="BD40" i="7"/>
  <c r="BT24" i="7"/>
  <c r="X24" i="18" s="1"/>
  <c r="CD52" i="7"/>
  <c r="AH52" i="18" s="1"/>
  <c r="BK32" i="7"/>
  <c r="O32" i="18" s="1"/>
  <c r="AZ14" i="7"/>
  <c r="G14" i="18" s="1"/>
  <c r="BG52" i="7"/>
  <c r="K52" i="18" s="1"/>
  <c r="BA41" i="7"/>
  <c r="H41" i="18" s="1"/>
  <c r="CH27" i="7"/>
  <c r="BV44" i="7"/>
  <c r="Z44" i="18" s="1"/>
  <c r="BY12" i="7"/>
  <c r="AC12" i="18" s="1"/>
  <c r="BC24" i="7"/>
  <c r="AY37" i="7"/>
  <c r="F37" i="18" s="1"/>
  <c r="AZ9" i="7"/>
  <c r="G9" i="18" s="1"/>
  <c r="BF23" i="7"/>
  <c r="J23" i="18" s="1"/>
  <c r="BP32" i="7"/>
  <c r="T32" i="18" s="1"/>
  <c r="BL44" i="7"/>
  <c r="P44" i="18" s="1"/>
  <c r="BL49" i="7"/>
  <c r="P49" i="18" s="1"/>
  <c r="BA37" i="7"/>
  <c r="H37" i="18" s="1"/>
  <c r="AW16" i="7"/>
  <c r="B16" i="18" s="1"/>
  <c r="BL53" i="7"/>
  <c r="P53" i="18" s="1"/>
  <c r="BD14" i="7"/>
  <c r="BD12" i="7"/>
  <c r="AX9" i="7"/>
  <c r="C9" i="18" s="1"/>
  <c r="BL23" i="7"/>
  <c r="P23" i="18" s="1"/>
  <c r="CA43" i="7"/>
  <c r="AE43" i="18" s="1"/>
  <c r="BQ23" i="7"/>
  <c r="U23" i="18" s="1"/>
  <c r="AW9" i="7"/>
  <c r="B9" i="18" s="1"/>
  <c r="BL37" i="7"/>
  <c r="P37" i="18" s="1"/>
  <c r="CD61" i="7"/>
  <c r="BM43" i="7"/>
  <c r="Q43" i="18" s="1"/>
  <c r="CD58" i="7"/>
  <c r="BF52" i="7"/>
  <c r="J52" i="18" s="1"/>
  <c r="BP16" i="7"/>
  <c r="T16" i="18" s="1"/>
  <c r="BU42" i="7"/>
  <c r="Y42" i="18" s="1"/>
  <c r="BF64" i="7"/>
  <c r="BV63" i="7"/>
  <c r="BV59" i="7"/>
  <c r="T58" i="22" s="1"/>
  <c r="BD49" i="7"/>
  <c r="BC37" i="7"/>
  <c r="BA26" i="7"/>
  <c r="H26" i="18" s="1"/>
  <c r="BM50" i="7"/>
  <c r="Q50" i="18" s="1"/>
  <c r="BU28" i="7"/>
  <c r="Y28" i="18" s="1"/>
  <c r="BQ38" i="7"/>
  <c r="U38" i="18" s="1"/>
  <c r="BR29" i="7"/>
  <c r="V29" i="18" s="1"/>
  <c r="BK41" i="7"/>
  <c r="O41" i="18" s="1"/>
  <c r="BM45" i="7"/>
  <c r="Q45" i="18" s="1"/>
  <c r="BB27" i="7"/>
  <c r="I27" i="18" s="1"/>
  <c r="BQ48" i="7"/>
  <c r="U48" i="18" s="1"/>
  <c r="BF56" i="7"/>
  <c r="CB40" i="7"/>
  <c r="BH23" i="7"/>
  <c r="L23" i="18" s="1"/>
  <c r="CH64" i="7"/>
  <c r="CB27" i="7"/>
  <c r="AF27" i="18" s="1"/>
  <c r="BT48" i="7"/>
  <c r="X48" i="18" s="1"/>
  <c r="BE54" i="7"/>
  <c r="BW31" i="7"/>
  <c r="AA31" i="18" s="1"/>
  <c r="BB55" i="7"/>
  <c r="BU51" i="7"/>
  <c r="Y51" i="18" s="1"/>
  <c r="BF16" i="7"/>
  <c r="J16" i="18" s="1"/>
  <c r="CB59" i="7"/>
  <c r="BQ63" i="7"/>
  <c r="CA14" i="7"/>
  <c r="AE14" i="18" s="1"/>
  <c r="BW65" i="7"/>
  <c r="AV59" i="7"/>
  <c r="AX26" i="7"/>
  <c r="C26" i="18" s="1"/>
  <c r="BP35" i="7"/>
  <c r="T35" i="18" s="1"/>
  <c r="CD51" i="7"/>
  <c r="AH51" i="18" s="1"/>
  <c r="BZ59" i="7"/>
  <c r="V58" i="22" s="1"/>
  <c r="BU35" i="7"/>
  <c r="Y35" i="18" s="1"/>
  <c r="BO64" i="7"/>
  <c r="BO61" i="7"/>
  <c r="O60" i="22" s="1"/>
  <c r="BT64" i="7"/>
  <c r="BB51" i="7"/>
  <c r="I51" i="18" s="1"/>
  <c r="BH27" i="7"/>
  <c r="L27" i="18" s="1"/>
  <c r="BK45" i="7"/>
  <c r="O45" i="18" s="1"/>
  <c r="AY28" i="7"/>
  <c r="F28" i="18" s="1"/>
  <c r="BE12" i="7"/>
  <c r="AW51" i="7"/>
  <c r="B51" i="18" s="1"/>
  <c r="CA23" i="7"/>
  <c r="AE23" i="18" s="1"/>
  <c r="BJ24" i="7"/>
  <c r="N24" i="18" s="1"/>
  <c r="BM9" i="7"/>
  <c r="BQ24" i="7"/>
  <c r="U24" i="18" s="1"/>
  <c r="CG25" i="7"/>
  <c r="AY43" i="7"/>
  <c r="F43" i="18" s="1"/>
  <c r="BY40" i="7"/>
  <c r="AC40" i="18" s="1"/>
  <c r="BM40" i="7"/>
  <c r="CD32" i="7"/>
  <c r="AH32" i="18" s="1"/>
  <c r="BQ49" i="7"/>
  <c r="U49" i="18" s="1"/>
  <c r="BW7" i="7"/>
  <c r="AY16" i="7"/>
  <c r="F16" i="18" s="1"/>
  <c r="CG52" i="7"/>
  <c r="AY48" i="7"/>
  <c r="F48" i="18" s="1"/>
  <c r="BK10" i="7"/>
  <c r="O10" i="18" s="1"/>
  <c r="CA18" i="7"/>
  <c r="AE18" i="18" s="1"/>
  <c r="BF9" i="7"/>
  <c r="J9" i="18" s="1"/>
  <c r="BQ44" i="7"/>
  <c r="U44" i="18" s="1"/>
  <c r="CG32" i="7"/>
  <c r="BA59" i="7"/>
  <c r="BC52" i="7"/>
  <c r="BF12" i="7"/>
  <c r="J12" i="18" s="1"/>
  <c r="BL24" i="7"/>
  <c r="P24" i="18" s="1"/>
  <c r="BK18" i="7"/>
  <c r="O18" i="18" s="1"/>
  <c r="CD42" i="7"/>
  <c r="AH42" i="18" s="1"/>
  <c r="BZ43" i="7"/>
  <c r="AD43" i="18" s="1"/>
  <c r="BD43" i="7"/>
  <c r="CB32" i="7"/>
  <c r="AF32" i="18" s="1"/>
  <c r="BU49" i="7"/>
  <c r="Y49" i="18" s="1"/>
  <c r="CD41" i="7"/>
  <c r="AH41" i="18" s="1"/>
  <c r="BD16" i="7"/>
  <c r="CG10" i="7"/>
  <c r="BO23" i="7"/>
  <c r="S23" i="18" s="1"/>
  <c r="BE42" i="7"/>
  <c r="BG44" i="7"/>
  <c r="K44" i="18" s="1"/>
  <c r="AY25" i="7"/>
  <c r="F25" i="18" s="1"/>
  <c r="BE65" i="7"/>
  <c r="AZ23" i="7"/>
  <c r="G23" i="18" s="1"/>
  <c r="BK53" i="7"/>
  <c r="O53" i="18" s="1"/>
  <c r="BL32" i="7"/>
  <c r="P32" i="18" s="1"/>
  <c r="CA26" i="7"/>
  <c r="AE26" i="18" s="1"/>
  <c r="AZ45" i="7"/>
  <c r="G45" i="18" s="1"/>
  <c r="BI33" i="7"/>
  <c r="M33" i="18" s="1"/>
  <c r="AW41" i="7"/>
  <c r="B41" i="18" s="1"/>
  <c r="BZ61" i="7"/>
  <c r="V60" i="22" s="1"/>
  <c r="BI59" i="7"/>
  <c r="BD25" i="7"/>
  <c r="BD47" i="7"/>
  <c r="BR33" i="7"/>
  <c r="V33" i="18" s="1"/>
  <c r="BF55" i="7"/>
  <c r="BD31" i="7"/>
  <c r="BK51" i="7"/>
  <c r="O51" i="18" s="1"/>
  <c r="BU31" i="7"/>
  <c r="Y31" i="18" s="1"/>
  <c r="CD48" i="7"/>
  <c r="AH48" i="18" s="1"/>
  <c r="AW17" i="7"/>
  <c r="B17" i="18" s="1"/>
  <c r="BZ16" i="7"/>
  <c r="AD16" i="18" s="1"/>
  <c r="CB47" i="7"/>
  <c r="AF47" i="18" s="1"/>
  <c r="AY10" i="7"/>
  <c r="F10" i="18" s="1"/>
  <c r="AV26" i="7"/>
  <c r="A26" i="18" s="1"/>
  <c r="BD45" i="7"/>
  <c r="AY27" i="7"/>
  <c r="F27" i="18" s="1"/>
  <c r="BV38" i="7"/>
  <c r="Z38" i="18" s="1"/>
  <c r="BH50" i="7"/>
  <c r="L50" i="18" s="1"/>
  <c r="CH45" i="7"/>
  <c r="BH47" i="7"/>
  <c r="L47" i="18" s="1"/>
  <c r="BL61" i="7"/>
  <c r="N60" i="22" s="1"/>
  <c r="BL59" i="7"/>
  <c r="N58" i="22" s="1"/>
  <c r="BJ64" i="7"/>
  <c r="AV60" i="7"/>
  <c r="A59" i="22" s="1"/>
  <c r="CA50" i="7"/>
  <c r="AE50" i="18" s="1"/>
  <c r="AU60" i="7"/>
  <c r="BG62" i="7"/>
  <c r="AU59" i="7"/>
  <c r="CX59" i="7" s="1"/>
  <c r="AY51" i="7"/>
  <c r="F51" i="18" s="1"/>
  <c r="BJ6" i="7"/>
  <c r="N6" i="18" s="1"/>
  <c r="BE61" i="7"/>
  <c r="AX63" i="7"/>
  <c r="BV58" i="7"/>
  <c r="T57" i="22" s="1"/>
  <c r="BI38" i="7"/>
  <c r="M38" i="18" s="1"/>
  <c r="BP59" i="7"/>
  <c r="P58" i="22" s="1"/>
  <c r="AU17" i="7"/>
  <c r="CG51" i="7"/>
  <c r="BQ54" i="7"/>
  <c r="Q53" i="22" s="1"/>
  <c r="CD14" i="7"/>
  <c r="AH14" i="18" s="1"/>
  <c r="BM42" i="7"/>
  <c r="Q42" i="18" s="1"/>
  <c r="BM52" i="7"/>
  <c r="Q52" i="18" s="1"/>
  <c r="BE28" i="7"/>
  <c r="BY23" i="7"/>
  <c r="AC23" i="18" s="1"/>
  <c r="BA43" i="7"/>
  <c r="H43" i="18" s="1"/>
  <c r="BY44" i="7"/>
  <c r="AC44" i="18" s="1"/>
  <c r="BT42" i="7"/>
  <c r="X42" i="18" s="1"/>
  <c r="BY37" i="7"/>
  <c r="AC37" i="18" s="1"/>
  <c r="CG7" i="7"/>
  <c r="AU40" i="7"/>
  <c r="CT40" i="7" s="1"/>
  <c r="BZ37" i="7"/>
  <c r="AD37" i="18" s="1"/>
  <c r="BI43" i="7"/>
  <c r="M43" i="18" s="1"/>
  <c r="CA51" i="7"/>
  <c r="AE51" i="18" s="1"/>
  <c r="BW23" i="7"/>
  <c r="AA23" i="18" s="1"/>
  <c r="BG38" i="7"/>
  <c r="K38" i="18" s="1"/>
  <c r="BC47" i="7"/>
  <c r="BQ9" i="7"/>
  <c r="U9" i="18" s="1"/>
  <c r="BU23" i="7"/>
  <c r="Y23" i="18" s="1"/>
  <c r="AU49" i="7"/>
  <c r="AX18" i="7"/>
  <c r="C18" i="18" s="1"/>
  <c r="CH53" i="7"/>
  <c r="AZ12" i="7"/>
  <c r="G12" i="18" s="1"/>
  <c r="AZ37" i="7"/>
  <c r="G37" i="18" s="1"/>
  <c r="BV23" i="7"/>
  <c r="Z23" i="18" s="1"/>
  <c r="BW12" i="7"/>
  <c r="AA12" i="18" s="1"/>
  <c r="BT37" i="7"/>
  <c r="X37" i="18" s="1"/>
  <c r="AX32" i="7"/>
  <c r="C32" i="18" s="1"/>
  <c r="BU9" i="7"/>
  <c r="Y9" i="18" s="1"/>
  <c r="BG28" i="7"/>
  <c r="K28" i="18" s="1"/>
  <c r="BA12" i="7"/>
  <c r="H12" i="18" s="1"/>
  <c r="BP47" i="7"/>
  <c r="T47" i="18" s="1"/>
  <c r="BA18" i="7"/>
  <c r="H18" i="18" s="1"/>
  <c r="BD10" i="7"/>
  <c r="BI16" i="7"/>
  <c r="M16" i="18" s="1"/>
  <c r="BA47" i="7"/>
  <c r="H47" i="18" s="1"/>
  <c r="CH23" i="7"/>
  <c r="BC40" i="7"/>
  <c r="BI64" i="7"/>
  <c r="BT45" i="7"/>
  <c r="X45" i="18" s="1"/>
  <c r="BA24" i="7"/>
  <c r="H24" i="18" s="1"/>
  <c r="BM58" i="7"/>
  <c r="BF17" i="7"/>
  <c r="BE6" i="7"/>
  <c r="BM51" i="7"/>
  <c r="Q51" i="18" s="1"/>
  <c r="BJ23" i="7"/>
  <c r="N23" i="18" s="1"/>
  <c r="BR51" i="7"/>
  <c r="V51" i="18" s="1"/>
  <c r="BA51" i="7"/>
  <c r="H51" i="18" s="1"/>
  <c r="AW48" i="7"/>
  <c r="B48" i="18" s="1"/>
  <c r="AW64" i="7"/>
  <c r="BD6" i="7"/>
  <c r="BZ33" i="7"/>
  <c r="AD33" i="18" s="1"/>
  <c r="BK16" i="7"/>
  <c r="O16" i="18" s="1"/>
  <c r="BI52" i="7"/>
  <c r="M52" i="18" s="1"/>
  <c r="CD63" i="7"/>
  <c r="BZ29" i="7"/>
  <c r="AD29" i="18" s="1"/>
  <c r="BT28" i="7"/>
  <c r="X28" i="18" s="1"/>
  <c r="BH59" i="7"/>
  <c r="BM64" i="7"/>
  <c r="BL58" i="7"/>
  <c r="N57" i="22" s="1"/>
  <c r="BL27" i="7"/>
  <c r="P27" i="18" s="1"/>
  <c r="BI26" i="7"/>
  <c r="M26" i="18" s="1"/>
  <c r="AV25" i="7"/>
  <c r="A25" i="18" s="1"/>
  <c r="BR10" i="7"/>
  <c r="V10" i="18" s="1"/>
  <c r="BU6" i="7"/>
  <c r="Y6" i="18" s="1"/>
  <c r="BL45" i="7"/>
  <c r="P45" i="18" s="1"/>
  <c r="BQ61" i="7"/>
  <c r="Q60" i="22" s="1"/>
  <c r="BY41" i="7"/>
  <c r="AC41" i="18" s="1"/>
  <c r="AU45" i="7"/>
  <c r="HF45" i="7" s="1"/>
  <c r="BQ55" i="7"/>
  <c r="Q54" i="22" s="1"/>
  <c r="CB35" i="7"/>
  <c r="AF35" i="18" s="1"/>
  <c r="CA63" i="7"/>
  <c r="BC28" i="7"/>
  <c r="BH31" i="7"/>
  <c r="L31" i="18" s="1"/>
  <c r="BB59" i="7"/>
  <c r="BB31" i="7"/>
  <c r="I31" i="18" s="1"/>
  <c r="BF58" i="7"/>
  <c r="BJ63" i="7"/>
  <c r="AW31" i="7"/>
  <c r="B31" i="18" s="1"/>
  <c r="BD26" i="7"/>
  <c r="BD57" i="7"/>
  <c r="CB64" i="7"/>
  <c r="BF63" i="7"/>
  <c r="BZ60" i="7"/>
  <c r="V59" i="22" s="1"/>
  <c r="BU60" i="7"/>
  <c r="S59" i="22" s="1"/>
  <c r="AX50" i="7"/>
  <c r="C50" i="18" s="1"/>
  <c r="AY33" i="7"/>
  <c r="F33" i="18" s="1"/>
  <c r="BM28" i="7"/>
  <c r="Q28" i="18" s="1"/>
  <c r="BG61" i="7"/>
  <c r="BV29" i="7"/>
  <c r="Z29" i="18" s="1"/>
  <c r="BK48" i="7"/>
  <c r="O48" i="18" s="1"/>
  <c r="BO45" i="7"/>
  <c r="S45" i="18" s="1"/>
  <c r="BF45" i="7"/>
  <c r="J45" i="18" s="1"/>
  <c r="BP27" i="7"/>
  <c r="T27" i="18" s="1"/>
  <c r="BZ31" i="7"/>
  <c r="AD31" i="18" s="1"/>
  <c r="BH29" i="7"/>
  <c r="L29" i="18" s="1"/>
  <c r="BR38" i="7"/>
  <c r="V38" i="18" s="1"/>
  <c r="BW48" i="7"/>
  <c r="AA48" i="18" s="1"/>
  <c r="AW14" i="7"/>
  <c r="B14" i="18" s="1"/>
  <c r="BJ59" i="7"/>
  <c r="BU45" i="7"/>
  <c r="Y45" i="18" s="1"/>
  <c r="AU51" i="7"/>
  <c r="DF51" i="7" s="1"/>
  <c r="AW27" i="7"/>
  <c r="B27" i="18" s="1"/>
  <c r="BJ26" i="7"/>
  <c r="N26" i="18" s="1"/>
  <c r="CA35" i="7"/>
  <c r="AE35" i="18" s="1"/>
  <c r="CD31" i="7"/>
  <c r="AH31" i="18" s="1"/>
  <c r="BL54" i="7"/>
  <c r="N53" i="22" s="1"/>
  <c r="BM14" i="7"/>
  <c r="Q14" i="18" s="1"/>
  <c r="BW62" i="7"/>
  <c r="BQ51" i="7"/>
  <c r="U51" i="18" s="1"/>
  <c r="BF48" i="7"/>
  <c r="J48" i="18" s="1"/>
  <c r="BI27" i="7"/>
  <c r="M27" i="18" s="1"/>
  <c r="BH6" i="7"/>
  <c r="L6" i="18" s="1"/>
  <c r="AW56" i="7"/>
  <c r="BU38" i="7"/>
  <c r="Y38" i="18" s="1"/>
  <c r="CH6" i="7"/>
  <c r="BH58" i="7"/>
  <c r="BL51" i="7"/>
  <c r="P51" i="18" s="1"/>
  <c r="BT35" i="7"/>
  <c r="X35" i="18" s="1"/>
  <c r="BC50" i="7"/>
  <c r="BB61" i="7"/>
  <c r="CH61" i="7"/>
  <c r="AU41" i="7"/>
  <c r="CT41" i="7" s="1"/>
  <c r="BO27" i="7"/>
  <c r="S27" i="18" s="1"/>
  <c r="BR45" i="7"/>
  <c r="V45" i="18" s="1"/>
  <c r="AW54" i="7"/>
  <c r="BC64" i="7"/>
  <c r="BG45" i="7"/>
  <c r="K45" i="18" s="1"/>
  <c r="BV56" i="7"/>
  <c r="T55" i="22" s="1"/>
  <c r="BW57" i="7"/>
  <c r="BK54" i="7"/>
  <c r="AX35" i="7"/>
  <c r="C35" i="18" s="1"/>
  <c r="CG14" i="7"/>
  <c r="BV35" i="7"/>
  <c r="Z35" i="18" s="1"/>
  <c r="BD38" i="7"/>
  <c r="BJ62" i="7"/>
  <c r="BP33" i="7"/>
  <c r="T33" i="18" s="1"/>
  <c r="BR35" i="7"/>
  <c r="V35" i="18" s="1"/>
  <c r="CH31" i="7"/>
  <c r="BF57" i="7"/>
  <c r="AY55" i="7"/>
  <c r="CB33" i="7"/>
  <c r="AF33" i="18" s="1"/>
  <c r="BG26" i="7"/>
  <c r="K26" i="18" s="1"/>
  <c r="BW45" i="7"/>
  <c r="AA45" i="18" s="1"/>
  <c r="BI29" i="7"/>
  <c r="M29" i="18" s="1"/>
  <c r="AZ6" i="7"/>
  <c r="G6" i="18" s="1"/>
  <c r="BL60" i="7"/>
  <c r="N59" i="22" s="1"/>
  <c r="BC55" i="7"/>
  <c r="AV50" i="7"/>
  <c r="A50" i="18" s="1"/>
  <c r="CG61" i="7"/>
  <c r="BW38" i="7"/>
  <c r="BC31" i="7"/>
  <c r="CD64" i="7"/>
  <c r="BH56" i="7"/>
  <c r="AY60" i="7"/>
  <c r="CA64" i="7"/>
  <c r="BW50" i="7"/>
  <c r="BM33" i="7"/>
  <c r="Q33" i="18" s="1"/>
  <c r="BP51" i="7"/>
  <c r="T51" i="18" s="1"/>
  <c r="AY53" i="7"/>
  <c r="F53" i="18" s="1"/>
  <c r="CD40" i="7"/>
  <c r="AH40" i="18" s="1"/>
  <c r="BY49" i="7"/>
  <c r="AC49" i="18" s="1"/>
  <c r="BT23" i="7"/>
  <c r="X23" i="18" s="1"/>
  <c r="BD52" i="7"/>
  <c r="AZ31" i="7"/>
  <c r="G31" i="18" s="1"/>
  <c r="AX29" i="7"/>
  <c r="C29" i="18" s="1"/>
  <c r="BH33" i="7"/>
  <c r="L33" i="18" s="1"/>
  <c r="BT47" i="7"/>
  <c r="X47" i="18" s="1"/>
  <c r="BW63" i="7"/>
  <c r="CG27" i="7"/>
  <c r="BF33" i="7"/>
  <c r="J33" i="18" s="1"/>
  <c r="AZ28" i="7"/>
  <c r="G28" i="18" s="1"/>
  <c r="BH28" i="7"/>
  <c r="L28" i="18" s="1"/>
  <c r="BU56" i="7"/>
  <c r="S55" i="22" s="1"/>
  <c r="BG33" i="7"/>
  <c r="K33" i="18" s="1"/>
  <c r="AU58" i="7"/>
  <c r="HF58" i="7" s="1"/>
  <c r="CG59" i="7"/>
  <c r="BC26" i="7"/>
  <c r="BT60" i="7"/>
  <c r="R59" i="22" s="1"/>
  <c r="BJ50" i="7"/>
  <c r="N50" i="18" s="1"/>
  <c r="BA27" i="7"/>
  <c r="H27" i="18" s="1"/>
  <c r="BK61" i="7"/>
  <c r="AZ55" i="7"/>
  <c r="AU27" i="7"/>
  <c r="EC27" i="7" s="1"/>
  <c r="CB17" i="7"/>
  <c r="BK26" i="7"/>
  <c r="O26" i="18" s="1"/>
  <c r="BP63" i="7"/>
  <c r="P62" i="22" s="1"/>
  <c r="BD17" i="7"/>
  <c r="AU65" i="7"/>
  <c r="CB62" i="7"/>
  <c r="BE41" i="7"/>
  <c r="BQ6" i="7"/>
  <c r="U6" i="18" s="1"/>
  <c r="AY14" i="7"/>
  <c r="F14" i="18" s="1"/>
  <c r="AX57" i="7"/>
  <c r="C56" i="22" s="1"/>
  <c r="BH64" i="7"/>
  <c r="BU58" i="7"/>
  <c r="S57" i="22" s="1"/>
  <c r="BW17" i="7"/>
  <c r="BY64" i="7"/>
  <c r="AU55" i="7"/>
  <c r="CR55" i="7" s="1"/>
  <c r="BY14" i="7"/>
  <c r="AC14" i="18" s="1"/>
  <c r="BB62" i="7"/>
  <c r="BM26" i="7"/>
  <c r="Q26" i="18" s="1"/>
  <c r="BZ51" i="7"/>
  <c r="AD51" i="18" s="1"/>
  <c r="BI56" i="7"/>
  <c r="BW33" i="7"/>
  <c r="AA33" i="18" s="1"/>
  <c r="CD65" i="7"/>
  <c r="BB17" i="7"/>
  <c r="I17" i="18" s="1"/>
  <c r="BE14" i="7"/>
  <c r="CD38" i="7"/>
  <c r="AH38" i="18" s="1"/>
  <c r="AV64" i="7"/>
  <c r="AX55" i="7"/>
  <c r="C54" i="22" s="1"/>
  <c r="BY61" i="7"/>
  <c r="U60" i="22" s="1"/>
  <c r="BZ48" i="7"/>
  <c r="AD48" i="18" s="1"/>
  <c r="BB56" i="7"/>
  <c r="BQ41" i="7"/>
  <c r="U41" i="18" s="1"/>
  <c r="BB57" i="7"/>
  <c r="BW61" i="7"/>
  <c r="CD27" i="7"/>
  <c r="AH27" i="18" s="1"/>
  <c r="BZ54" i="7"/>
  <c r="V53" i="22" s="1"/>
  <c r="BW14" i="7"/>
  <c r="AA14" i="18" s="1"/>
  <c r="BU64" i="7"/>
  <c r="AX31" i="7"/>
  <c r="C31" i="18" s="1"/>
  <c r="CH35" i="7"/>
  <c r="BO60" i="7"/>
  <c r="O59" i="22" s="1"/>
  <c r="BP6" i="7"/>
  <c r="T6" i="18" s="1"/>
  <c r="BC27" i="7"/>
  <c r="BA61" i="7"/>
  <c r="BC54" i="7"/>
  <c r="BC51" i="7"/>
  <c r="BO41" i="7"/>
  <c r="S41" i="18" s="1"/>
  <c r="AV65" i="7"/>
  <c r="A62" i="22" s="1"/>
  <c r="BT62" i="7"/>
  <c r="R61" i="22" s="1"/>
  <c r="AU61" i="7"/>
  <c r="DF61" i="7" s="1"/>
  <c r="BU17" i="7"/>
  <c r="Y17" i="18" s="1"/>
  <c r="CG28" i="7"/>
  <c r="BC59" i="7"/>
  <c r="AX28" i="7"/>
  <c r="C28" i="18" s="1"/>
  <c r="AW35" i="7"/>
  <c r="B35" i="18" s="1"/>
  <c r="BI63" i="7"/>
  <c r="BI50" i="7"/>
  <c r="M50" i="18" s="1"/>
  <c r="CG38" i="7"/>
  <c r="CH26" i="7"/>
  <c r="CG54" i="7"/>
  <c r="CD45" i="7"/>
  <c r="AH45" i="18" s="1"/>
  <c r="BF41" i="7"/>
  <c r="J41" i="18" s="1"/>
  <c r="BG35" i="7"/>
  <c r="K35" i="18" s="1"/>
  <c r="AU35" i="7"/>
  <c r="DU35" i="7" s="1"/>
  <c r="BB48" i="7"/>
  <c r="I48" i="18" s="1"/>
  <c r="BT55" i="7"/>
  <c r="R54" i="22" s="1"/>
  <c r="BD33" i="7"/>
  <c r="BU27" i="7"/>
  <c r="Y27" i="18" s="1"/>
  <c r="BR28" i="7"/>
  <c r="V28" i="18" s="1"/>
  <c r="BE56" i="7"/>
  <c r="AV27" i="7"/>
  <c r="A27" i="18" s="1"/>
  <c r="CB48" i="7"/>
  <c r="AF48" i="18" s="1"/>
  <c r="BI51" i="7"/>
  <c r="M51" i="18" s="1"/>
  <c r="BE26" i="7"/>
  <c r="AU62" i="7"/>
  <c r="FW62" i="7" s="1"/>
  <c r="AU64" i="7"/>
  <c r="FD64" i="7" s="1"/>
  <c r="CB26" i="7"/>
  <c r="AF26" i="18" s="1"/>
  <c r="BG64" i="7"/>
  <c r="AY6" i="7"/>
  <c r="F6" i="18" s="1"/>
  <c r="BU41" i="7"/>
  <c r="Y41" i="18" s="1"/>
  <c r="AV54" i="7"/>
  <c r="BB28" i="7"/>
  <c r="I28" i="18" s="1"/>
  <c r="AV35" i="7"/>
  <c r="A35" i="18" s="1"/>
  <c r="BI58" i="7"/>
  <c r="BE27" i="7"/>
  <c r="BG58" i="7"/>
  <c r="BK57" i="7"/>
  <c r="BM6" i="7"/>
  <c r="Q6" i="18" s="1"/>
  <c r="BP29" i="7"/>
  <c r="T29" i="18" s="1"/>
  <c r="BZ17" i="7"/>
  <c r="AD17" i="18" s="1"/>
  <c r="AU38" i="7"/>
  <c r="GA38" i="7" s="1"/>
  <c r="BQ62" i="7"/>
  <c r="Q61" i="22" s="1"/>
  <c r="BD60" i="7"/>
  <c r="BR14" i="7"/>
  <c r="V14" i="18" s="1"/>
  <c r="BB35" i="7"/>
  <c r="I35" i="18" s="1"/>
  <c r="BI57" i="7"/>
  <c r="BJ51" i="7"/>
  <c r="N51" i="18" s="1"/>
  <c r="BW6" i="7"/>
  <c r="AA6" i="18" s="1"/>
  <c r="BO55" i="7"/>
  <c r="O54" i="22" s="1"/>
  <c r="AV61" i="7"/>
  <c r="A60" i="22" s="1"/>
  <c r="BT57" i="7"/>
  <c r="R56" i="22" s="1"/>
  <c r="BZ6" i="7"/>
  <c r="AD6" i="18" s="1"/>
  <c r="BR58" i="7"/>
  <c r="BQ33" i="7"/>
  <c r="U33" i="18" s="1"/>
  <c r="BJ41" i="7"/>
  <c r="N41" i="18" s="1"/>
  <c r="BC6" i="7"/>
  <c r="BF27" i="7"/>
  <c r="J27" i="18" s="1"/>
  <c r="BI61" i="7"/>
  <c r="BJ31" i="7"/>
  <c r="N31" i="18" s="1"/>
  <c r="BO59" i="7"/>
  <c r="O58" i="22" s="1"/>
  <c r="AY35" i="7"/>
  <c r="F35" i="18" s="1"/>
  <c r="BO33" i="7"/>
  <c r="S33" i="18" s="1"/>
  <c r="BY63" i="7"/>
  <c r="BR60" i="7"/>
  <c r="AU56" i="7"/>
  <c r="GV56" i="7" s="1"/>
  <c r="BG59" i="7"/>
  <c r="BL14" i="7"/>
  <c r="P14" i="18" s="1"/>
  <c r="BM61" i="7"/>
  <c r="BP65" i="7"/>
  <c r="BO65" i="7"/>
  <c r="O62" i="22" s="1"/>
  <c r="BD35" i="7"/>
  <c r="CB58" i="7"/>
  <c r="BV31" i="7"/>
  <c r="Z31" i="18" s="1"/>
  <c r="CG62" i="7"/>
  <c r="BE17" i="7"/>
  <c r="BP41" i="7"/>
  <c r="T41" i="18" s="1"/>
  <c r="BY45" i="7"/>
  <c r="AC45" i="18" s="1"/>
  <c r="BO38" i="7"/>
  <c r="S38" i="18" s="1"/>
  <c r="BV14" i="7"/>
  <c r="Z14" i="18" s="1"/>
  <c r="BQ35" i="7"/>
  <c r="U35" i="18" s="1"/>
  <c r="BY56" i="7"/>
  <c r="U55" i="22" s="1"/>
  <c r="BT58" i="7"/>
  <c r="R57" i="22" s="1"/>
  <c r="AW28" i="7"/>
  <c r="B28" i="18" s="1"/>
  <c r="CB65" i="7"/>
  <c r="CD33" i="7"/>
  <c r="AH33" i="18" s="1"/>
  <c r="BL31" i="7"/>
  <c r="P31" i="18" s="1"/>
  <c r="BL10" i="7"/>
  <c r="P10" i="18" s="1"/>
  <c r="BM10" i="7"/>
  <c r="Q10" i="18" s="1"/>
  <c r="BT53" i="7"/>
  <c r="X53" i="18" s="1"/>
  <c r="BQ7" i="7"/>
  <c r="U7" i="18" s="1"/>
  <c r="BG25" i="7"/>
  <c r="K25" i="18" s="1"/>
  <c r="BB60" i="7"/>
  <c r="CG23" i="7"/>
  <c r="AY49" i="7"/>
  <c r="F49" i="18" s="1"/>
  <c r="BF40" i="7"/>
  <c r="J40" i="18" s="1"/>
  <c r="CH40" i="7"/>
  <c r="BB10" i="7"/>
  <c r="I10" i="18" s="1"/>
  <c r="CB49" i="7"/>
  <c r="AF49" i="18" s="1"/>
  <c r="BH26" i="7"/>
  <c r="L26" i="18" s="1"/>
  <c r="BA48" i="7"/>
  <c r="H48" i="18" s="1"/>
  <c r="CG26" i="7"/>
  <c r="AY45" i="7"/>
  <c r="F45" i="18" s="1"/>
  <c r="BH18" i="7"/>
  <c r="L18" i="18" s="1"/>
  <c r="CG53" i="7"/>
  <c r="BW41" i="7"/>
  <c r="AA41" i="18" s="1"/>
  <c r="BP45" i="7"/>
  <c r="T45" i="18" s="1"/>
  <c r="BR56" i="7"/>
  <c r="AX61" i="7"/>
  <c r="C60" i="22" s="1"/>
  <c r="BK64" i="7"/>
  <c r="BH63" i="7"/>
  <c r="BH61" i="7"/>
  <c r="BY33" i="7"/>
  <c r="AC33" i="18" s="1"/>
  <c r="AV33" i="7"/>
  <c r="A33" i="18" s="1"/>
  <c r="BR59" i="7"/>
  <c r="BF38" i="7"/>
  <c r="J38" i="18" s="1"/>
  <c r="CD60" i="7"/>
  <c r="AZ29" i="7"/>
  <c r="G29" i="18" s="1"/>
  <c r="BY6" i="7"/>
  <c r="AC6" i="18" s="1"/>
  <c r="BE38" i="7"/>
  <c r="AZ27" i="7"/>
  <c r="G27" i="18" s="1"/>
  <c r="BD61" i="7"/>
  <c r="BA58" i="7"/>
  <c r="BI17" i="7"/>
  <c r="M17" i="18" s="1"/>
  <c r="BW60" i="7"/>
  <c r="CG63" i="7"/>
  <c r="BB29" i="7"/>
  <c r="I29" i="18" s="1"/>
  <c r="CH56" i="7"/>
  <c r="BO17" i="7"/>
  <c r="S17" i="18" s="1"/>
  <c r="CA6" i="7"/>
  <c r="AE6" i="18" s="1"/>
  <c r="BZ50" i="7"/>
  <c r="AD50" i="18" s="1"/>
  <c r="BP48" i="7"/>
  <c r="T48" i="18" s="1"/>
  <c r="CH59" i="7"/>
  <c r="BY29" i="7"/>
  <c r="AC29" i="18" s="1"/>
  <c r="BT61" i="7"/>
  <c r="R60" i="22" s="1"/>
  <c r="BK63" i="7"/>
  <c r="BC38" i="7"/>
  <c r="BL28" i="7"/>
  <c r="P28" i="18" s="1"/>
  <c r="BY26" i="7"/>
  <c r="AC26" i="18" s="1"/>
  <c r="BH57" i="7"/>
  <c r="CB61" i="7"/>
  <c r="CD57" i="7"/>
  <c r="BT38" i="7"/>
  <c r="X38" i="18" s="1"/>
  <c r="BF54" i="7"/>
  <c r="BP31" i="7"/>
  <c r="T31" i="18" s="1"/>
  <c r="BB14" i="7"/>
  <c r="I14" i="18" s="1"/>
  <c r="BL50" i="7"/>
  <c r="P50" i="18" s="1"/>
  <c r="BD48" i="7"/>
  <c r="AZ33" i="7"/>
  <c r="G33" i="18" s="1"/>
  <c r="BM17" i="7"/>
  <c r="Q17" i="18" s="1"/>
  <c r="AZ64" i="7"/>
  <c r="BH55" i="7"/>
  <c r="BR62" i="7"/>
  <c r="BQ45" i="7"/>
  <c r="U45" i="18" s="1"/>
  <c r="BV48" i="7"/>
  <c r="Z48" i="18" s="1"/>
  <c r="AY26" i="7"/>
  <c r="F26" i="18" s="1"/>
  <c r="BO48" i="7"/>
  <c r="S48" i="18" s="1"/>
  <c r="CA60" i="7"/>
  <c r="W59" i="22" s="1"/>
  <c r="CB57" i="7"/>
  <c r="BL63" i="7"/>
  <c r="N62" i="22" s="1"/>
  <c r="CA56" i="7"/>
  <c r="W55" i="22" s="1"/>
  <c r="AW58" i="7"/>
  <c r="BJ65" i="7"/>
  <c r="BC48" i="7"/>
  <c r="BQ28" i="7"/>
  <c r="U28" i="18" s="1"/>
  <c r="AW33" i="7"/>
  <c r="B33" i="18" s="1"/>
  <c r="CA55" i="7"/>
  <c r="W54" i="22" s="1"/>
  <c r="BW56" i="7"/>
  <c r="AW55" i="7"/>
  <c r="CB56" i="7"/>
  <c r="BU63" i="7"/>
  <c r="S62" i="22" s="1"/>
  <c r="BP61" i="7"/>
  <c r="P60" i="22" s="1"/>
  <c r="CD26" i="7"/>
  <c r="AH26" i="18" s="1"/>
  <c r="AZ61" i="7"/>
  <c r="AW65" i="7"/>
  <c r="BG51" i="7"/>
  <c r="K51" i="18" s="1"/>
  <c r="BE60" i="7"/>
  <c r="BG29" i="7"/>
  <c r="K29" i="18" s="1"/>
  <c r="BT26" i="7"/>
  <c r="X26" i="18" s="1"/>
  <c r="BD62" i="7"/>
  <c r="AZ58" i="7"/>
  <c r="BB64" i="7"/>
  <c r="BJ35" i="7"/>
  <c r="N35" i="18" s="1"/>
  <c r="CG33" i="7"/>
  <c r="BD59" i="7"/>
  <c r="BT59" i="7"/>
  <c r="R58" i="22" s="1"/>
  <c r="BA31" i="7"/>
  <c r="H31" i="18" s="1"/>
  <c r="CH54" i="7"/>
  <c r="BG60" i="7"/>
  <c r="BT31" i="7"/>
  <c r="X31" i="18" s="1"/>
  <c r="BE63" i="7"/>
  <c r="BW29" i="7"/>
  <c r="AA29" i="18" s="1"/>
  <c r="BZ41" i="7"/>
  <c r="AD41" i="18" s="1"/>
  <c r="AZ56" i="7"/>
  <c r="BD28" i="7"/>
  <c r="CA65" i="7"/>
  <c r="W62" i="22" s="1"/>
  <c r="BZ26" i="7"/>
  <c r="AD26" i="18" s="1"/>
  <c r="AU33" i="7"/>
  <c r="CR33" i="7" s="1"/>
  <c r="CG58" i="7"/>
  <c r="BD65" i="7"/>
  <c r="BT63" i="7"/>
  <c r="AW50" i="7"/>
  <c r="B50" i="18" s="1"/>
  <c r="BI60" i="7"/>
  <c r="CA54" i="7"/>
  <c r="W53" i="22" s="1"/>
  <c r="BI18" i="7"/>
  <c r="M18" i="18" s="1"/>
  <c r="BZ23" i="7"/>
  <c r="AD23" i="18" s="1"/>
  <c r="BP38" i="7"/>
  <c r="T38" i="18" s="1"/>
  <c r="CG47" i="7"/>
  <c r="CD53" i="7"/>
  <c r="AH53" i="18" s="1"/>
  <c r="BO9" i="7"/>
  <c r="S9" i="18" s="1"/>
  <c r="BQ32" i="7"/>
  <c r="U32" i="18" s="1"/>
  <c r="AY17" i="7"/>
  <c r="F17" i="18" s="1"/>
  <c r="BC61" i="7"/>
  <c r="BU65" i="7"/>
  <c r="BP17" i="7"/>
  <c r="T17" i="18" s="1"/>
  <c r="BI31" i="7"/>
  <c r="M31" i="18" s="1"/>
  <c r="AV51" i="7"/>
  <c r="A51" i="18" s="1"/>
  <c r="BY31" i="7"/>
  <c r="AC31" i="18" s="1"/>
  <c r="BU29" i="7"/>
  <c r="Y29" i="18" s="1"/>
  <c r="CA10" i="7"/>
  <c r="AE10" i="18" s="1"/>
  <c r="BM54" i="7"/>
  <c r="CH29" i="7"/>
  <c r="BR17" i="7"/>
  <c r="V17" i="18" s="1"/>
  <c r="AV63" i="7"/>
  <c r="BF35" i="7"/>
  <c r="J35" i="18" s="1"/>
  <c r="BW58" i="7"/>
  <c r="CA58" i="7"/>
  <c r="W57" i="22" s="1"/>
  <c r="BO28" i="7"/>
  <c r="S28" i="18" s="1"/>
  <c r="BP14" i="7"/>
  <c r="T14" i="18" s="1"/>
  <c r="BY58" i="7"/>
  <c r="U57" i="22" s="1"/>
  <c r="BY48" i="7"/>
  <c r="AC48" i="18" s="1"/>
  <c r="CH63" i="7"/>
  <c r="AW26" i="7"/>
  <c r="B26" i="18" s="1"/>
  <c r="BC29" i="7"/>
  <c r="BK58" i="7"/>
  <c r="AU6" i="7"/>
  <c r="FH6" i="7" s="1"/>
  <c r="BC57" i="7"/>
  <c r="BA45" i="7"/>
  <c r="H45" i="18" s="1"/>
  <c r="BI54" i="7"/>
  <c r="CD6" i="7"/>
  <c r="AH6" i="18" s="1"/>
  <c r="BV27" i="7"/>
  <c r="Z27" i="18" s="1"/>
  <c r="BY27" i="7"/>
  <c r="AC27" i="18" s="1"/>
  <c r="BE58" i="7"/>
  <c r="BA38" i="7"/>
  <c r="H38" i="18" s="1"/>
  <c r="BZ58" i="7"/>
  <c r="V57" i="22" s="1"/>
  <c r="BV55" i="7"/>
  <c r="T54" i="22" s="1"/>
  <c r="BT51" i="7"/>
  <c r="X51" i="18" s="1"/>
  <c r="AZ50" i="7"/>
  <c r="G50" i="18" s="1"/>
  <c r="BJ14" i="7"/>
  <c r="N14" i="18" s="1"/>
  <c r="CB50" i="7"/>
  <c r="AF50" i="18" s="1"/>
  <c r="BD64" i="7"/>
  <c r="AX65" i="7"/>
  <c r="C62" i="22" s="1"/>
  <c r="BZ38" i="7"/>
  <c r="AD38" i="18" s="1"/>
  <c r="AV45" i="7"/>
  <c r="A45" i="18" s="1"/>
  <c r="BG14" i="7"/>
  <c r="K14" i="18" s="1"/>
  <c r="BH65" i="7"/>
  <c r="BE33" i="7"/>
  <c r="CG48" i="7"/>
  <c r="AX41" i="7"/>
  <c r="C41" i="18" s="1"/>
  <c r="BB65" i="7"/>
  <c r="AZ57" i="7"/>
  <c r="CG57" i="7"/>
  <c r="CB14" i="7"/>
  <c r="AF14" i="18" s="1"/>
  <c r="BE29" i="7"/>
  <c r="BA35" i="7"/>
  <c r="H35" i="18" s="1"/>
  <c r="BL56" i="7"/>
  <c r="N55" i="22" s="1"/>
  <c r="AU50" i="7"/>
  <c r="BY54" i="7"/>
  <c r="U53" i="22" s="1"/>
  <c r="CD50" i="7"/>
  <c r="AH50" i="18" s="1"/>
  <c r="BA60" i="7"/>
  <c r="CH14" i="7"/>
  <c r="BO50" i="7"/>
  <c r="S50" i="18" s="1"/>
  <c r="BR57" i="7"/>
  <c r="BL33" i="7"/>
  <c r="P33" i="18" s="1"/>
  <c r="BT41" i="7"/>
  <c r="X41" i="18" s="1"/>
  <c r="BU57" i="7"/>
  <c r="S56" i="22" s="1"/>
  <c r="AV31" i="7"/>
  <c r="A31" i="18" s="1"/>
  <c r="AZ51" i="7"/>
  <c r="G51" i="18" s="1"/>
  <c r="AW63" i="7"/>
  <c r="BV65" i="7"/>
  <c r="T62" i="22" s="1"/>
  <c r="BZ35" i="7"/>
  <c r="AD35" i="18" s="1"/>
  <c r="AY62" i="7"/>
  <c r="CG55" i="7"/>
  <c r="BO56" i="7"/>
  <c r="O55" i="22" s="1"/>
  <c r="AU48" i="7"/>
  <c r="FJ48" i="7" s="1"/>
  <c r="AV14" i="7"/>
  <c r="A14" i="18" s="1"/>
  <c r="CH57" i="7"/>
  <c r="CA38" i="7"/>
  <c r="AE38" i="18" s="1"/>
  <c r="BV6" i="7"/>
  <c r="Z6" i="18" s="1"/>
  <c r="AV57" i="7"/>
  <c r="BT65" i="7"/>
  <c r="R62" i="22" s="1"/>
  <c r="AY63" i="7"/>
  <c r="BT50" i="7"/>
  <c r="X50" i="18" s="1"/>
  <c r="AW29" i="7"/>
  <c r="B29" i="18" s="1"/>
  <c r="BR61" i="7"/>
  <c r="BE62" i="7"/>
  <c r="BJ55" i="7"/>
  <c r="AX6" i="7"/>
  <c r="C6" i="18" s="1"/>
  <c r="BO58" i="7"/>
  <c r="O57" i="22" s="1"/>
  <c r="CA48" i="7"/>
  <c r="AE48" i="18" s="1"/>
  <c r="BG27" i="7"/>
  <c r="K27" i="18" s="1"/>
  <c r="BQ56" i="7"/>
  <c r="Q55" i="22" s="1"/>
  <c r="CA59" i="7"/>
  <c r="W58" i="22" s="1"/>
  <c r="BW26" i="7"/>
  <c r="AA26" i="18" s="1"/>
  <c r="BO51" i="7"/>
  <c r="S51" i="18" s="1"/>
  <c r="BC17" i="7"/>
  <c r="BV45" i="7"/>
  <c r="Z45" i="18" s="1"/>
  <c r="BE48" i="7"/>
  <c r="AU14" i="7"/>
  <c r="BB63" i="7"/>
  <c r="BI35" i="7"/>
  <c r="M35" i="18" s="1"/>
  <c r="BV57" i="7"/>
  <c r="T56" i="22" s="1"/>
  <c r="BI45" i="7"/>
  <c r="M45" i="18" s="1"/>
  <c r="BJ58" i="7"/>
  <c r="BZ14" i="7"/>
  <c r="AD14" i="18" s="1"/>
  <c r="BZ45" i="7"/>
  <c r="AD45" i="18" s="1"/>
  <c r="BL17" i="7"/>
  <c r="P17" i="18" s="1"/>
  <c r="BT17" i="7"/>
  <c r="X17" i="18" s="1"/>
  <c r="CB60" i="7"/>
  <c r="AZ62" i="7"/>
  <c r="CB45" i="7"/>
  <c r="AF45" i="18" s="1"/>
  <c r="BQ31" i="7"/>
  <c r="U31" i="18" s="1"/>
  <c r="BV26" i="7"/>
  <c r="Z26" i="18" s="1"/>
  <c r="BL35" i="7"/>
  <c r="P35" i="18" s="1"/>
  <c r="BP56" i="7"/>
  <c r="P55" i="22" s="1"/>
  <c r="BL48" i="7"/>
  <c r="P48" i="18" s="1"/>
  <c r="CD55" i="7"/>
  <c r="CH41" i="7"/>
  <c r="AX64" i="7"/>
  <c r="BL26" i="7"/>
  <c r="P26" i="18" s="1"/>
  <c r="BG57" i="7"/>
  <c r="BA64" i="7"/>
  <c r="AV29" i="7"/>
  <c r="A29" i="18" s="1"/>
  <c r="BU62" i="7"/>
  <c r="S61" i="22" s="1"/>
  <c r="CG64" i="7"/>
  <c r="AW61" i="7"/>
  <c r="BF31" i="7"/>
  <c r="AX48" i="7"/>
  <c r="C48" i="18" s="1"/>
  <c r="BE10" i="7"/>
  <c r="BC23" i="7"/>
  <c r="BM41" i="7"/>
  <c r="Q41" i="18" s="1"/>
  <c r="BB26" i="7"/>
  <c r="I26" i="18" s="1"/>
  <c r="BF60" i="7"/>
  <c r="CH33" i="7"/>
  <c r="BE55" i="7"/>
  <c r="CH17" i="7"/>
  <c r="AU31" i="7"/>
  <c r="FY31" i="7" s="1"/>
  <c r="CA28" i="7"/>
  <c r="AE28" i="18" s="1"/>
  <c r="CB51" i="7"/>
  <c r="AF51" i="18" s="1"/>
  <c r="CB31" i="7"/>
  <c r="AF31" i="18" s="1"/>
  <c r="BC60" i="7"/>
  <c r="BV33" i="7"/>
  <c r="Z33" i="18" s="1"/>
  <c r="BJ38" i="7"/>
  <c r="N38" i="18" s="1"/>
  <c r="BY51" i="7"/>
  <c r="AC51" i="18" s="1"/>
  <c r="BO35" i="7"/>
  <c r="S35" i="18" s="1"/>
  <c r="BF6" i="7"/>
  <c r="J6" i="18" s="1"/>
  <c r="CB38" i="7"/>
  <c r="AF38" i="18" s="1"/>
  <c r="AV58" i="7"/>
  <c r="AU26" i="7"/>
  <c r="AX58" i="7"/>
  <c r="C57" i="22" s="1"/>
  <c r="BE57" i="7"/>
  <c r="BQ26" i="7"/>
  <c r="U26" i="18" s="1"/>
  <c r="BH51" i="7"/>
  <c r="L51" i="18" s="1"/>
  <c r="BL38" i="7"/>
  <c r="P38" i="18" s="1"/>
  <c r="BF65" i="7"/>
  <c r="CD17" i="7"/>
  <c r="AH17" i="18" s="1"/>
  <c r="AY31" i="7"/>
  <c r="F31" i="18" s="1"/>
  <c r="BL41" i="7"/>
  <c r="P41" i="18" s="1"/>
  <c r="BZ65" i="7"/>
  <c r="AY29" i="7"/>
  <c r="F29" i="18" s="1"/>
  <c r="AZ48" i="7"/>
  <c r="G48" i="18" s="1"/>
  <c r="BI65" i="7"/>
  <c r="BO63" i="7"/>
  <c r="BD50" i="7"/>
  <c r="AW57" i="7"/>
  <c r="BU33" i="7"/>
  <c r="Y33" i="18" s="1"/>
  <c r="BZ64" i="7"/>
  <c r="AY57" i="7"/>
  <c r="BK59" i="7"/>
  <c r="BT6" i="7"/>
  <c r="X6" i="18" s="1"/>
  <c r="BC56" i="7"/>
  <c r="AX17" i="7"/>
  <c r="C17" i="18" s="1"/>
  <c r="BR41" i="7"/>
  <c r="V41" i="18" s="1"/>
  <c r="BP57" i="7"/>
  <c r="P56" i="22" s="1"/>
  <c r="AZ60" i="7"/>
  <c r="BA65" i="7"/>
  <c r="BP64" i="7"/>
  <c r="BE45" i="7"/>
  <c r="BM48" i="7"/>
  <c r="Q48" i="18" s="1"/>
  <c r="BA54" i="7"/>
  <c r="BP54" i="7"/>
  <c r="P53" i="22" s="1"/>
  <c r="BU26" i="7"/>
  <c r="Y26" i="18" s="1"/>
  <c r="BJ57" i="7"/>
  <c r="AV62" i="7"/>
  <c r="A61" i="22" s="1"/>
  <c r="BL65" i="7"/>
  <c r="BM27" i="7"/>
  <c r="Q27" i="18" s="1"/>
  <c r="BJ45" i="7"/>
  <c r="N45" i="18" s="1"/>
  <c r="CG56" i="7"/>
  <c r="BC42" i="7"/>
  <c r="BT56" i="7"/>
  <c r="R55" i="22" s="1"/>
  <c r="BD27" i="7"/>
  <c r="BH25" i="7"/>
  <c r="L25" i="18" s="1"/>
  <c r="BO6" i="7"/>
  <c r="S6" i="18" s="1"/>
  <c r="BD29" i="7"/>
  <c r="CH65" i="7"/>
  <c r="CG29" i="7"/>
  <c r="BJ56" i="7"/>
  <c r="BR64" i="7"/>
  <c r="BQ65" i="7"/>
  <c r="Q62" i="22" s="1"/>
  <c r="BP26" i="7"/>
  <c r="T26" i="18" s="1"/>
  <c r="BH60" i="7"/>
  <c r="AX27" i="7"/>
  <c r="C27" i="18" s="1"/>
  <c r="BR26" i="7"/>
  <c r="V26" i="18" s="1"/>
  <c r="BL57" i="7"/>
  <c r="N56" i="22" s="1"/>
  <c r="CG17" i="7"/>
  <c r="BO26" i="7"/>
  <c r="S26" i="18" s="1"/>
  <c r="CD56" i="7"/>
  <c r="CA27" i="7"/>
  <c r="AE27" i="18" s="1"/>
  <c r="CH28" i="7"/>
  <c r="BK35" i="7"/>
  <c r="O35" i="18" s="1"/>
  <c r="BP60" i="7"/>
  <c r="P59" i="22" s="1"/>
  <c r="BG56" i="7"/>
  <c r="BK50" i="7"/>
  <c r="O50" i="18" s="1"/>
  <c r="BA6" i="7"/>
  <c r="H6" i="18" s="1"/>
  <c r="CG31" i="7"/>
  <c r="BY59" i="7"/>
  <c r="U58" i="22" s="1"/>
  <c r="AX62" i="7"/>
  <c r="C61" i="22" s="1"/>
  <c r="BD55" i="7"/>
  <c r="CG6" i="7"/>
  <c r="CH62" i="7"/>
  <c r="BB25" i="7"/>
  <c r="I25" i="18" s="1"/>
  <c r="BE49" i="7"/>
  <c r="BK9" i="7"/>
  <c r="O9" i="18" s="1"/>
  <c r="BP49" i="7"/>
  <c r="T49" i="18" s="1"/>
  <c r="CA32" i="7"/>
  <c r="AE32" i="18" s="1"/>
  <c r="CH16" i="7"/>
  <c r="BD32" i="7"/>
  <c r="BR18" i="7"/>
  <c r="V18" i="18" s="1"/>
  <c r="BQ42" i="7"/>
  <c r="U42" i="18" s="1"/>
  <c r="CH24" i="7"/>
  <c r="AU12" i="7"/>
  <c r="FH12" i="7" s="1"/>
  <c r="BG24" i="7"/>
  <c r="K24" i="18" s="1"/>
  <c r="BK46" i="7"/>
  <c r="O46" i="18" s="1"/>
  <c r="BJ43" i="7"/>
  <c r="N43" i="18" s="1"/>
  <c r="AX43" i="7"/>
  <c r="C43" i="18" s="1"/>
  <c r="BE34" i="7"/>
  <c r="CG46" i="7"/>
  <c r="BE46" i="7"/>
  <c r="AU11" i="7"/>
  <c r="BK12" i="7"/>
  <c r="O12" i="18" s="1"/>
  <c r="CH49" i="7"/>
  <c r="BK24" i="7"/>
  <c r="O24" i="18" s="1"/>
  <c r="AY32" i="7"/>
  <c r="F32" i="18" s="1"/>
  <c r="AV46" i="7"/>
  <c r="A46" i="18" s="1"/>
  <c r="CB13" i="7"/>
  <c r="AF13" i="18" s="1"/>
  <c r="DW58" i="7"/>
  <c r="EP63" i="7"/>
  <c r="CN14" i="7" l="1"/>
  <c r="CN11" i="7"/>
  <c r="EZ29" i="7"/>
  <c r="DO16" i="7"/>
  <c r="DU26" i="7"/>
  <c r="FJ32" i="7"/>
  <c r="CR19" i="7"/>
  <c r="EG24" i="7"/>
  <c r="HD17" i="7"/>
  <c r="HD20" i="7"/>
  <c r="EX19" i="7"/>
  <c r="DU63" i="7"/>
  <c r="DB63" i="7"/>
  <c r="FU39" i="7"/>
  <c r="GR54" i="7"/>
  <c r="EI20" i="7"/>
  <c r="FW21" i="7"/>
  <c r="DQ30" i="7"/>
  <c r="GA34" i="7"/>
  <c r="FD54" i="7"/>
  <c r="FB46" i="7"/>
  <c r="ER19" i="7"/>
  <c r="CX19" i="7"/>
  <c r="EE54" i="7"/>
  <c r="FB54" i="7"/>
  <c r="FW30" i="7"/>
  <c r="CV63" i="7"/>
  <c r="ET20" i="7"/>
  <c r="CN20" i="7"/>
  <c r="CX34" i="7"/>
  <c r="FY21" i="7"/>
  <c r="FY30" i="7"/>
  <c r="HJ56" i="7"/>
  <c r="GI46" i="7"/>
  <c r="EV21" i="7"/>
  <c r="CZ30" i="7"/>
  <c r="EN30" i="7"/>
  <c r="GT38" i="7"/>
  <c r="HH51" i="7"/>
  <c r="DW17" i="7"/>
  <c r="FH51" i="7"/>
  <c r="EC51" i="7"/>
  <c r="CR62" i="7"/>
  <c r="GK47" i="7"/>
  <c r="FF33" i="7"/>
  <c r="DY51" i="7"/>
  <c r="HB33" i="7"/>
  <c r="GA56" i="7"/>
  <c r="EC38" i="7"/>
  <c r="DM62" i="7"/>
  <c r="DH17" i="7"/>
  <c r="FF56" i="7"/>
  <c r="GV51" i="7"/>
  <c r="GA62" i="7"/>
  <c r="DH38" i="7"/>
  <c r="DF37" i="7"/>
  <c r="DS59" i="7"/>
  <c r="DW59" i="7"/>
  <c r="GP30" i="7"/>
  <c r="DQ54" i="7"/>
  <c r="FJ54" i="7"/>
  <c r="CV54" i="7"/>
  <c r="GP63" i="7"/>
  <c r="FQ20" i="7"/>
  <c r="EZ19" i="7"/>
  <c r="GE27" i="7"/>
  <c r="EE63" i="7"/>
  <c r="FQ54" i="7"/>
  <c r="HF63" i="7"/>
  <c r="ER54" i="7"/>
  <c r="DS54" i="7"/>
  <c r="DQ63" i="7"/>
  <c r="EG19" i="7"/>
  <c r="FF20" i="7"/>
  <c r="EA20" i="7"/>
  <c r="FY19" i="7"/>
  <c r="DU19" i="7"/>
  <c r="DS39" i="7"/>
  <c r="GI6" i="7"/>
  <c r="GG54" i="7"/>
  <c r="FH54" i="7"/>
  <c r="EA54" i="7"/>
  <c r="GK54" i="7"/>
  <c r="FH63" i="7"/>
  <c r="GC63" i="7"/>
  <c r="DW63" i="7"/>
  <c r="CN19" i="7"/>
  <c r="FB20" i="7"/>
  <c r="HJ20" i="7"/>
  <c r="DD20" i="7"/>
  <c r="FD19" i="7"/>
  <c r="GC19" i="7"/>
  <c r="CR20" i="7"/>
  <c r="CV39" i="7"/>
  <c r="FS39" i="7"/>
  <c r="HB63" i="7"/>
  <c r="EE39" i="7"/>
  <c r="CL54" i="7"/>
  <c r="FF63" i="7"/>
  <c r="DM20" i="7"/>
  <c r="DS63" i="7"/>
  <c r="GA63" i="7"/>
  <c r="EC10" i="7"/>
  <c r="GA20" i="7"/>
  <c r="HL20" i="7"/>
  <c r="HB19" i="7"/>
  <c r="DB19" i="7"/>
  <c r="FY39" i="7"/>
  <c r="FS54" i="7"/>
  <c r="GX19" i="7"/>
  <c r="FW54" i="7"/>
  <c r="CR39" i="7"/>
  <c r="DH51" i="7"/>
  <c r="FF51" i="7"/>
  <c r="GG51" i="7"/>
  <c r="HH33" i="7"/>
  <c r="GZ56" i="7"/>
  <c r="CN56" i="7"/>
  <c r="GP56" i="7"/>
  <c r="DM21" i="7"/>
  <c r="FH38" i="7"/>
  <c r="CN21" i="7"/>
  <c r="DQ21" i="7"/>
  <c r="CX62" i="7"/>
  <c r="FD17" i="7"/>
  <c r="EC30" i="7"/>
  <c r="EX46" i="7"/>
  <c r="DW34" i="7"/>
  <c r="DM36" i="7"/>
  <c r="FS33" i="7"/>
  <c r="DQ51" i="7"/>
  <c r="EZ59" i="7"/>
  <c r="EG21" i="7"/>
  <c r="HD9" i="7"/>
  <c r="FW51" i="7"/>
  <c r="EG51" i="7"/>
  <c r="EC21" i="7"/>
  <c r="FU56" i="7"/>
  <c r="EC56" i="7"/>
  <c r="EP38" i="7"/>
  <c r="HB38" i="7"/>
  <c r="FB21" i="7"/>
  <c r="DB62" i="7"/>
  <c r="GV62" i="7"/>
  <c r="GC59" i="7"/>
  <c r="DU17" i="7"/>
  <c r="DD30" i="7"/>
  <c r="EG30" i="7"/>
  <c r="FJ46" i="7"/>
  <c r="DO34" i="7"/>
  <c r="EC59" i="7"/>
  <c r="CT59" i="7"/>
  <c r="DW9" i="7"/>
  <c r="GT51" i="7"/>
  <c r="ET51" i="7"/>
  <c r="EI51" i="7"/>
  <c r="DS51" i="7"/>
  <c r="FJ51" i="7"/>
  <c r="CP33" i="7"/>
  <c r="EX21" i="7"/>
  <c r="CP62" i="7"/>
  <c r="GK38" i="7"/>
  <c r="GR56" i="7"/>
  <c r="FO56" i="7"/>
  <c r="GC56" i="7"/>
  <c r="EP21" i="7"/>
  <c r="DW38" i="7"/>
  <c r="GC38" i="7"/>
  <c r="GX38" i="7"/>
  <c r="FJ21" i="7"/>
  <c r="GT21" i="7"/>
  <c r="CL62" i="7"/>
  <c r="GR62" i="7"/>
  <c r="FH17" i="7"/>
  <c r="GI17" i="7"/>
  <c r="EZ30" i="7"/>
  <c r="FO30" i="7"/>
  <c r="HJ30" i="7"/>
  <c r="FU46" i="7"/>
  <c r="HH46" i="7"/>
  <c r="GI34" i="7"/>
  <c r="FU17" i="7"/>
  <c r="GT30" i="7"/>
  <c r="ET21" i="7"/>
  <c r="GZ9" i="7"/>
  <c r="HH9" i="7"/>
  <c r="EP51" i="7"/>
  <c r="FQ51" i="7"/>
  <c r="EX51" i="7"/>
  <c r="DB51" i="7"/>
  <c r="EE8" i="7"/>
  <c r="DB33" i="7"/>
  <c r="DW56" i="7"/>
  <c r="GP20" i="7"/>
  <c r="HF56" i="7"/>
  <c r="EX56" i="7"/>
  <c r="HH56" i="7"/>
  <c r="FH21" i="7"/>
  <c r="GI38" i="7"/>
  <c r="FS38" i="7"/>
  <c r="EV62" i="7"/>
  <c r="FQ21" i="7"/>
  <c r="CX21" i="7"/>
  <c r="GX62" i="7"/>
  <c r="DS62" i="7"/>
  <c r="GP62" i="7"/>
  <c r="DM59" i="7"/>
  <c r="EI17" i="7"/>
  <c r="CV17" i="7"/>
  <c r="EP30" i="7"/>
  <c r="GX30" i="7"/>
  <c r="GG34" i="7"/>
  <c r="GR34" i="7"/>
  <c r="CV51" i="7"/>
  <c r="CV59" i="7"/>
  <c r="EI9" i="7"/>
  <c r="FH8" i="7"/>
  <c r="GE33" i="7"/>
  <c r="GZ8" i="7"/>
  <c r="DD8" i="7"/>
  <c r="GT33" i="7"/>
  <c r="FU33" i="7"/>
  <c r="GV8" i="7"/>
  <c r="GE8" i="7"/>
  <c r="FW8" i="7"/>
  <c r="CZ33" i="7"/>
  <c r="HD33" i="7"/>
  <c r="DO33" i="7"/>
  <c r="GE62" i="7"/>
  <c r="DM56" i="7"/>
  <c r="CV56" i="7"/>
  <c r="CL56" i="7"/>
  <c r="FH56" i="7"/>
  <c r="EA38" i="7"/>
  <c r="GC62" i="7"/>
  <c r="CZ29" i="7"/>
  <c r="HJ38" i="7"/>
  <c r="FB38" i="7"/>
  <c r="HD56" i="7"/>
  <c r="DD62" i="7"/>
  <c r="FQ62" i="7"/>
  <c r="HF62" i="7"/>
  <c r="EI33" i="7"/>
  <c r="EA33" i="7"/>
  <c r="FB26" i="7"/>
  <c r="ER26" i="7"/>
  <c r="EC36" i="7"/>
  <c r="GC36" i="7"/>
  <c r="GK36" i="7"/>
  <c r="EA36" i="7"/>
  <c r="FQ8" i="7"/>
  <c r="CT8" i="7"/>
  <c r="EV8" i="7"/>
  <c r="DS8" i="7"/>
  <c r="FJ38" i="7"/>
  <c r="EG38" i="7"/>
  <c r="ER38" i="7"/>
  <c r="GV38" i="7"/>
  <c r="EV38" i="7"/>
  <c r="CT38" i="7"/>
  <c r="DU38" i="7"/>
  <c r="CP38" i="7"/>
  <c r="EX38" i="7"/>
  <c r="FQ38" i="7"/>
  <c r="HL38" i="7"/>
  <c r="DS38" i="7"/>
  <c r="DD38" i="7"/>
  <c r="DY38" i="7"/>
  <c r="GR38" i="7"/>
  <c r="EZ38" i="7"/>
  <c r="DB38" i="7"/>
  <c r="FJ62" i="7"/>
  <c r="CT62" i="7"/>
  <c r="DH62" i="7"/>
  <c r="GK62" i="7"/>
  <c r="HJ62" i="7"/>
  <c r="FY62" i="7"/>
  <c r="DQ62" i="7"/>
  <c r="CV62" i="7"/>
  <c r="GZ62" i="7"/>
  <c r="EX62" i="7"/>
  <c r="EN62" i="7"/>
  <c r="DO62" i="7"/>
  <c r="FU62" i="7"/>
  <c r="ET62" i="7"/>
  <c r="DY62" i="7"/>
  <c r="CN62" i="7"/>
  <c r="EA62" i="7"/>
  <c r="DU62" i="7"/>
  <c r="EG62" i="7"/>
  <c r="FS62" i="7"/>
  <c r="HD62" i="7"/>
  <c r="EZ62" i="7"/>
  <c r="FO62" i="7"/>
  <c r="FF9" i="7"/>
  <c r="GI9" i="7"/>
  <c r="EZ9" i="7"/>
  <c r="CX9" i="7"/>
  <c r="CN9" i="7"/>
  <c r="EX9" i="7"/>
  <c r="CR9" i="7"/>
  <c r="DQ9" i="7"/>
  <c r="EC9" i="7"/>
  <c r="CZ9" i="7"/>
  <c r="FU9" i="7"/>
  <c r="ER9" i="7"/>
  <c r="FQ9" i="7"/>
  <c r="GA9" i="7"/>
  <c r="GG9" i="7"/>
  <c r="EP9" i="7"/>
  <c r="HJ9" i="7"/>
  <c r="DF9" i="7"/>
  <c r="HB9" i="7"/>
  <c r="DU9" i="7"/>
  <c r="DB9" i="7"/>
  <c r="GT9" i="7"/>
  <c r="GE9" i="7"/>
  <c r="DO9" i="7"/>
  <c r="FB9" i="7"/>
  <c r="DY9" i="7"/>
  <c r="FW9" i="7"/>
  <c r="GR9" i="7"/>
  <c r="CT9" i="7"/>
  <c r="GX9" i="7"/>
  <c r="HF9" i="7"/>
  <c r="FS9" i="7"/>
  <c r="CV46" i="7"/>
  <c r="CX46" i="7"/>
  <c r="HB46" i="7"/>
  <c r="CP46" i="7"/>
  <c r="CR46" i="7"/>
  <c r="DH46" i="7"/>
  <c r="DQ46" i="7"/>
  <c r="EG46" i="7"/>
  <c r="GC46" i="7"/>
  <c r="GA46" i="7"/>
  <c r="DS46" i="7"/>
  <c r="ET46" i="7"/>
  <c r="GG46" i="7"/>
  <c r="GV46" i="7"/>
  <c r="EN46" i="7"/>
  <c r="FD46" i="7"/>
  <c r="GR46" i="7"/>
  <c r="EP46" i="7"/>
  <c r="FW46" i="7"/>
  <c r="EC46" i="7"/>
  <c r="EE46" i="7"/>
  <c r="EA46" i="7"/>
  <c r="DB46" i="7"/>
  <c r="DU46" i="7"/>
  <c r="ER46" i="7"/>
  <c r="FS46" i="7"/>
  <c r="GT46" i="7"/>
  <c r="HD46" i="7"/>
  <c r="FQ46" i="7"/>
  <c r="EZ46" i="7"/>
  <c r="FH46" i="7"/>
  <c r="DY46" i="7"/>
  <c r="FY46" i="7"/>
  <c r="DW46" i="7"/>
  <c r="GK46" i="7"/>
  <c r="GP46" i="7"/>
  <c r="EV46" i="7"/>
  <c r="EI46" i="7"/>
  <c r="GZ46" i="7"/>
  <c r="CN46" i="7"/>
  <c r="GE46" i="7"/>
  <c r="DD46" i="7"/>
  <c r="DO46" i="7"/>
  <c r="AA39" i="18"/>
  <c r="EN39" i="7"/>
  <c r="DH30" i="7"/>
  <c r="DS30" i="7"/>
  <c r="EI30" i="7"/>
  <c r="HH30" i="7"/>
  <c r="GE30" i="7"/>
  <c r="DB30" i="7"/>
  <c r="EX30" i="7"/>
  <c r="GA30" i="7"/>
  <c r="CR30" i="7"/>
  <c r="ER30" i="7"/>
  <c r="GR30" i="7"/>
  <c r="DF30" i="7"/>
  <c r="GI30" i="7"/>
  <c r="GC30" i="7"/>
  <c r="DU30" i="7"/>
  <c r="ET30" i="7"/>
  <c r="EE30" i="7"/>
  <c r="FS30" i="7"/>
  <c r="CT30" i="7"/>
  <c r="FH30" i="7"/>
  <c r="CP30" i="7"/>
  <c r="FF30" i="7"/>
  <c r="GG30" i="7"/>
  <c r="HL30" i="7"/>
  <c r="FD30" i="7"/>
  <c r="CN30" i="7"/>
  <c r="GV30" i="7"/>
  <c r="FQ30" i="7"/>
  <c r="HB30" i="7"/>
  <c r="ER8" i="7"/>
  <c r="HL51" i="7"/>
  <c r="CN8" i="7"/>
  <c r="GA51" i="7"/>
  <c r="FU51" i="7"/>
  <c r="CZ51" i="7"/>
  <c r="DO51" i="7"/>
  <c r="CT51" i="7"/>
  <c r="CR51" i="7"/>
  <c r="FY51" i="7"/>
  <c r="GE51" i="7"/>
  <c r="HF8" i="7"/>
  <c r="EX8" i="7"/>
  <c r="HB8" i="7"/>
  <c r="DQ8" i="7"/>
  <c r="EZ33" i="7"/>
  <c r="FD33" i="7"/>
  <c r="DQ33" i="7"/>
  <c r="DW33" i="7"/>
  <c r="HD21" i="7"/>
  <c r="EI62" i="7"/>
  <c r="ET56" i="7"/>
  <c r="FD38" i="7"/>
  <c r="GI56" i="7"/>
  <c r="CR56" i="7"/>
  <c r="EA56" i="7"/>
  <c r="DF56" i="7"/>
  <c r="FB56" i="7"/>
  <c r="DY56" i="7"/>
  <c r="FS56" i="7"/>
  <c r="GX21" i="7"/>
  <c r="CZ62" i="7"/>
  <c r="HH62" i="7"/>
  <c r="DD56" i="7"/>
  <c r="EE38" i="7"/>
  <c r="HD38" i="7"/>
  <c r="GG38" i="7"/>
  <c r="CR38" i="7"/>
  <c r="DF38" i="7"/>
  <c r="CX38" i="7"/>
  <c r="EI38" i="7"/>
  <c r="GE38" i="7"/>
  <c r="GX56" i="7"/>
  <c r="GV21" i="7"/>
  <c r="DY21" i="7"/>
  <c r="GG21" i="7"/>
  <c r="CR21" i="7"/>
  <c r="DW21" i="7"/>
  <c r="HB62" i="7"/>
  <c r="FB62" i="7"/>
  <c r="EP62" i="7"/>
  <c r="HL62" i="7"/>
  <c r="DF59" i="7"/>
  <c r="ER34" i="7"/>
  <c r="EP17" i="7"/>
  <c r="CZ17" i="7"/>
  <c r="CX17" i="7"/>
  <c r="DF17" i="7"/>
  <c r="GK30" i="7"/>
  <c r="FU30" i="7"/>
  <c r="CV30" i="7"/>
  <c r="CX30" i="7"/>
  <c r="EV30" i="7"/>
  <c r="HD30" i="7"/>
  <c r="CZ46" i="7"/>
  <c r="HJ46" i="7"/>
  <c r="DF46" i="7"/>
  <c r="HF34" i="7"/>
  <c r="CP34" i="7"/>
  <c r="HD59" i="7"/>
  <c r="FD59" i="7"/>
  <c r="CP51" i="7"/>
  <c r="HB21" i="7"/>
  <c r="EE62" i="7"/>
  <c r="EG9" i="7"/>
  <c r="GV9" i="7"/>
  <c r="HL22" i="7"/>
  <c r="EX22" i="7"/>
  <c r="FB22" i="7"/>
  <c r="EC22" i="7"/>
  <c r="CZ22" i="7"/>
  <c r="CP8" i="7"/>
  <c r="FY8" i="7"/>
  <c r="DF8" i="7"/>
  <c r="DH8" i="7"/>
  <c r="EA8" i="7"/>
  <c r="GA8" i="7"/>
  <c r="DU8" i="7"/>
  <c r="DY8" i="7"/>
  <c r="FO8" i="7"/>
  <c r="GT8" i="7"/>
  <c r="HH8" i="7"/>
  <c r="CV8" i="7"/>
  <c r="EG8" i="7"/>
  <c r="HD8" i="7"/>
  <c r="DO8" i="7"/>
  <c r="GG8" i="7"/>
  <c r="EX29" i="7"/>
  <c r="FB8" i="7"/>
  <c r="EC33" i="7"/>
  <c r="GA33" i="7"/>
  <c r="FY33" i="7"/>
  <c r="EE33" i="7"/>
  <c r="DY33" i="7"/>
  <c r="DD33" i="7"/>
  <c r="GI33" i="7"/>
  <c r="HF33" i="7"/>
  <c r="DF33" i="7"/>
  <c r="GV33" i="7"/>
  <c r="EG33" i="7"/>
  <c r="DU33" i="7"/>
  <c r="CN33" i="7"/>
  <c r="EV56" i="7"/>
  <c r="CT56" i="7"/>
  <c r="DO56" i="7"/>
  <c r="HL56" i="7"/>
  <c r="GE56" i="7"/>
  <c r="FQ56" i="7"/>
  <c r="FJ56" i="7"/>
  <c r="FD56" i="7"/>
  <c r="DU56" i="7"/>
  <c r="CX56" i="7"/>
  <c r="DB56" i="7"/>
  <c r="EZ56" i="7"/>
  <c r="CP56" i="7"/>
  <c r="GG56" i="7"/>
  <c r="EG56" i="7"/>
  <c r="DW51" i="7"/>
  <c r="HB51" i="7"/>
  <c r="ER51" i="7"/>
  <c r="EZ51" i="7"/>
  <c r="GZ51" i="7"/>
  <c r="GK51" i="7"/>
  <c r="EE51" i="7"/>
  <c r="GX51" i="7"/>
  <c r="HF51" i="7"/>
  <c r="FD51" i="7"/>
  <c r="DU51" i="7"/>
  <c r="EV51" i="7"/>
  <c r="CN51" i="7"/>
  <c r="FS51" i="7"/>
  <c r="DQ17" i="7"/>
  <c r="DS17" i="7"/>
  <c r="FJ17" i="7"/>
  <c r="EX17" i="7"/>
  <c r="FQ17" i="7"/>
  <c r="EV17" i="7"/>
  <c r="HB17" i="7"/>
  <c r="EC17" i="7"/>
  <c r="FF17" i="7"/>
  <c r="DB17" i="7"/>
  <c r="FY17" i="7"/>
  <c r="CR17" i="7"/>
  <c r="CN17" i="7"/>
  <c r="CP17" i="7"/>
  <c r="GK17" i="7"/>
  <c r="EZ17" i="7"/>
  <c r="DO17" i="7"/>
  <c r="GV17" i="7"/>
  <c r="HH17" i="7"/>
  <c r="GE17" i="7"/>
  <c r="GR17" i="7"/>
  <c r="HL17" i="7"/>
  <c r="EE17" i="7"/>
  <c r="GA17" i="7"/>
  <c r="GX17" i="7"/>
  <c r="HF17" i="7"/>
  <c r="DD17" i="7"/>
  <c r="ER17" i="7"/>
  <c r="CT17" i="7"/>
  <c r="GT17" i="7"/>
  <c r="HJ17" i="7"/>
  <c r="FW17" i="7"/>
  <c r="GG17" i="7"/>
  <c r="CL17" i="7"/>
  <c r="HH59" i="7"/>
  <c r="GR59" i="7"/>
  <c r="DD59" i="7"/>
  <c r="CL59" i="7"/>
  <c r="FO59" i="7"/>
  <c r="GA59" i="7"/>
  <c r="FF59" i="7"/>
  <c r="EV59" i="7"/>
  <c r="DO59" i="7"/>
  <c r="GP59" i="7"/>
  <c r="GG59" i="7"/>
  <c r="GT59" i="7"/>
  <c r="DH59" i="7"/>
  <c r="DU59" i="7"/>
  <c r="GX59" i="7"/>
  <c r="HB59" i="7"/>
  <c r="ET59" i="7"/>
  <c r="EA59" i="7"/>
  <c r="EN59" i="7"/>
  <c r="CZ59" i="7"/>
  <c r="CR59" i="7"/>
  <c r="DQ59" i="7"/>
  <c r="FH59" i="7"/>
  <c r="CP59" i="7"/>
  <c r="DY59" i="7"/>
  <c r="CN59" i="7"/>
  <c r="FJ59" i="7"/>
  <c r="ER59" i="7"/>
  <c r="FS59" i="7"/>
  <c r="EE59" i="7"/>
  <c r="GE59" i="7"/>
  <c r="DB59" i="7"/>
  <c r="HJ59" i="7"/>
  <c r="GV59" i="7"/>
  <c r="EG59" i="7"/>
  <c r="EI59" i="7"/>
  <c r="HF59" i="7"/>
  <c r="FQ59" i="7"/>
  <c r="FU59" i="7"/>
  <c r="GK59" i="7"/>
  <c r="EX59" i="7"/>
  <c r="GI59" i="7"/>
  <c r="HL59" i="7"/>
  <c r="DU34" i="7"/>
  <c r="CR34" i="7"/>
  <c r="DS34" i="7"/>
  <c r="EX34" i="7"/>
  <c r="GV34" i="7"/>
  <c r="FQ34" i="7"/>
  <c r="CV34" i="7"/>
  <c r="ET34" i="7"/>
  <c r="FH34" i="7"/>
  <c r="EP34" i="7"/>
  <c r="DD34" i="7"/>
  <c r="HH34" i="7"/>
  <c r="FU34" i="7"/>
  <c r="EV34" i="7"/>
  <c r="GX34" i="7"/>
  <c r="EC34" i="7"/>
  <c r="HD34" i="7"/>
  <c r="DY34" i="7"/>
  <c r="GC34" i="7"/>
  <c r="FB34" i="7"/>
  <c r="DF34" i="7"/>
  <c r="GK34" i="7"/>
  <c r="CZ34" i="7"/>
  <c r="DQ34" i="7"/>
  <c r="CT34" i="7"/>
  <c r="FS34" i="7"/>
  <c r="HB34" i="7"/>
  <c r="DM34" i="7"/>
  <c r="FY34" i="7"/>
  <c r="GE34" i="7"/>
  <c r="CN34" i="7"/>
  <c r="GT34" i="7"/>
  <c r="FF34" i="7"/>
  <c r="EI34" i="7"/>
  <c r="HL34" i="7"/>
  <c r="CL34" i="7"/>
  <c r="EZ34" i="7"/>
  <c r="FJ34" i="7"/>
  <c r="HJ34" i="7"/>
  <c r="FW34" i="7"/>
  <c r="FD34" i="7"/>
  <c r="DB34" i="7"/>
  <c r="EZ21" i="7"/>
  <c r="GR21" i="7"/>
  <c r="HL21" i="7"/>
  <c r="CT21" i="7"/>
  <c r="DO21" i="7"/>
  <c r="FF21" i="7"/>
  <c r="FS21" i="7"/>
  <c r="DS21" i="7"/>
  <c r="DH21" i="7"/>
  <c r="EI21" i="7"/>
  <c r="HF21" i="7"/>
  <c r="GI21" i="7"/>
  <c r="GE21" i="7"/>
  <c r="ER21" i="7"/>
  <c r="DB21" i="7"/>
  <c r="DU21" i="7"/>
  <c r="EA21" i="7"/>
  <c r="EE21" i="7"/>
  <c r="GC21" i="7"/>
  <c r="HJ21" i="7"/>
  <c r="FD21" i="7"/>
  <c r="DD21" i="7"/>
  <c r="HH21" i="7"/>
  <c r="EZ8" i="7"/>
  <c r="GR8" i="7"/>
  <c r="FB51" i="7"/>
  <c r="GI8" i="7"/>
  <c r="GI51" i="7"/>
  <c r="DD51" i="7"/>
  <c r="EA51" i="7"/>
  <c r="GR51" i="7"/>
  <c r="HJ51" i="7"/>
  <c r="HD51" i="7"/>
  <c r="CX51" i="7"/>
  <c r="GC51" i="7"/>
  <c r="FJ8" i="7"/>
  <c r="DW8" i="7"/>
  <c r="DB8" i="7"/>
  <c r="GC8" i="7"/>
  <c r="FQ33" i="7"/>
  <c r="DH33" i="7"/>
  <c r="FH33" i="7"/>
  <c r="GC33" i="7"/>
  <c r="ET33" i="7"/>
  <c r="GA26" i="7"/>
  <c r="CX33" i="7"/>
  <c r="GX33" i="7"/>
  <c r="HF38" i="7"/>
  <c r="DW62" i="7"/>
  <c r="FH62" i="7"/>
  <c r="CN38" i="7"/>
  <c r="DS56" i="7"/>
  <c r="HB56" i="7"/>
  <c r="FW56" i="7"/>
  <c r="EN56" i="7"/>
  <c r="EP56" i="7"/>
  <c r="FY56" i="7"/>
  <c r="GK56" i="7"/>
  <c r="GK21" i="7"/>
  <c r="FF62" i="7"/>
  <c r="FF38" i="7"/>
  <c r="FY38" i="7"/>
  <c r="CV38" i="7"/>
  <c r="HH38" i="7"/>
  <c r="DQ38" i="7"/>
  <c r="FU38" i="7"/>
  <c r="FW38" i="7"/>
  <c r="DO38" i="7"/>
  <c r="ET38" i="7"/>
  <c r="CZ38" i="7"/>
  <c r="CP21" i="7"/>
  <c r="CZ21" i="7"/>
  <c r="DF21" i="7"/>
  <c r="GA21" i="7"/>
  <c r="FU21" i="7"/>
  <c r="DH56" i="7"/>
  <c r="ER62" i="7"/>
  <c r="GT62" i="7"/>
  <c r="DF62" i="7"/>
  <c r="GG62" i="7"/>
  <c r="GI62" i="7"/>
  <c r="FW59" i="7"/>
  <c r="FS17" i="7"/>
  <c r="DY17" i="7"/>
  <c r="ET17" i="7"/>
  <c r="EG17" i="7"/>
  <c r="GC17" i="7"/>
  <c r="FJ30" i="7"/>
  <c r="EA30" i="7"/>
  <c r="FB30" i="7"/>
  <c r="HF30" i="7"/>
  <c r="DY30" i="7"/>
  <c r="DM9" i="7"/>
  <c r="HF46" i="7"/>
  <c r="GX46" i="7"/>
  <c r="FF46" i="7"/>
  <c r="EP22" i="7"/>
  <c r="DH34" i="7"/>
  <c r="EA34" i="7"/>
  <c r="EE34" i="7"/>
  <c r="CT36" i="7"/>
  <c r="DO30" i="7"/>
  <c r="EN51" i="7"/>
  <c r="CR8" i="7"/>
  <c r="GR33" i="7"/>
  <c r="EP59" i="7"/>
  <c r="FB59" i="7"/>
  <c r="FO21" i="7"/>
  <c r="EA17" i="7"/>
  <c r="FB17" i="7"/>
  <c r="GC9" i="7"/>
  <c r="CT46" i="7"/>
  <c r="EC62" i="7"/>
  <c r="EI65" i="7"/>
  <c r="FO17" i="7"/>
  <c r="FO25" i="7"/>
  <c r="GP54" i="7"/>
  <c r="FF8" i="7"/>
  <c r="HL8" i="7"/>
  <c r="CX8" i="7"/>
  <c r="GX8" i="7"/>
  <c r="FD8" i="7"/>
  <c r="GK8" i="7"/>
  <c r="ET8" i="7"/>
  <c r="HJ8" i="7"/>
  <c r="EP8" i="7"/>
  <c r="GZ41" i="7"/>
  <c r="EP29" i="7"/>
  <c r="FU29" i="7"/>
  <c r="GZ58" i="7"/>
  <c r="DH22" i="7"/>
  <c r="CX36" i="7"/>
  <c r="CL20" i="7"/>
  <c r="EI8" i="7"/>
  <c r="FS8" i="7"/>
  <c r="EC8" i="7"/>
  <c r="FU8" i="7"/>
  <c r="CX41" i="7"/>
  <c r="EN31" i="7"/>
  <c r="DH29" i="7"/>
  <c r="FF55" i="7"/>
  <c r="EN20" i="7"/>
  <c r="EN54" i="7"/>
  <c r="FO60" i="7"/>
  <c r="CV60" i="7"/>
  <c r="GZ60" i="7"/>
  <c r="CX54" i="7"/>
  <c r="CR54" i="7"/>
  <c r="GV54" i="7"/>
  <c r="DH54" i="7"/>
  <c r="HJ54" i="7"/>
  <c r="DW54" i="7"/>
  <c r="GZ54" i="7"/>
  <c r="DY54" i="7"/>
  <c r="HL54" i="7"/>
  <c r="EX54" i="7"/>
  <c r="FU54" i="7"/>
  <c r="HF54" i="7"/>
  <c r="DU54" i="7"/>
  <c r="DF54" i="7"/>
  <c r="CT54" i="7"/>
  <c r="EC6" i="7"/>
  <c r="HH6" i="7"/>
  <c r="DH27" i="7"/>
  <c r="HD27" i="7"/>
  <c r="GA49" i="7"/>
  <c r="FY49" i="7"/>
  <c r="FJ49" i="7"/>
  <c r="DY42" i="7"/>
  <c r="EP42" i="7"/>
  <c r="EI39" i="7"/>
  <c r="EA39" i="7"/>
  <c r="CX39" i="7"/>
  <c r="CT39" i="7"/>
  <c r="EP39" i="7"/>
  <c r="ER39" i="7"/>
  <c r="DD39" i="7"/>
  <c r="FH39" i="7"/>
  <c r="FJ39" i="7"/>
  <c r="DH39" i="7"/>
  <c r="CP39" i="7"/>
  <c r="EZ39" i="7"/>
  <c r="GC20" i="7"/>
  <c r="CV20" i="7"/>
  <c r="GE20" i="7"/>
  <c r="EZ20" i="7"/>
  <c r="FH20" i="7"/>
  <c r="FD20" i="7"/>
  <c r="DF20" i="7"/>
  <c r="GV20" i="7"/>
  <c r="DH20" i="7"/>
  <c r="FJ20" i="7"/>
  <c r="GX20" i="7"/>
  <c r="CZ63" i="7"/>
  <c r="FU63" i="7"/>
  <c r="HD63" i="7"/>
  <c r="EX63" i="7"/>
  <c r="GX63" i="7"/>
  <c r="GV63" i="7"/>
  <c r="GT63" i="7"/>
  <c r="EC63" i="7"/>
  <c r="GE63" i="7"/>
  <c r="FJ63" i="7"/>
  <c r="CP63" i="7"/>
  <c r="DD63" i="7"/>
  <c r="DY63" i="7"/>
  <c r="DQ19" i="7"/>
  <c r="HF19" i="7"/>
  <c r="FU19" i="7"/>
  <c r="DD19" i="7"/>
  <c r="GT19" i="7"/>
  <c r="DS19" i="7"/>
  <c r="DF19" i="7"/>
  <c r="EI19" i="7"/>
  <c r="GV19" i="7"/>
  <c r="FF19" i="7"/>
  <c r="DM19" i="7"/>
  <c r="Q46" i="18"/>
  <c r="CL46" i="7"/>
  <c r="GP8" i="7"/>
  <c r="EI27" i="7"/>
  <c r="FD27" i="7"/>
  <c r="GC6" i="7"/>
  <c r="CL63" i="7"/>
  <c r="FW63" i="7"/>
  <c r="EG54" i="7"/>
  <c r="GI54" i="7"/>
  <c r="HH54" i="7"/>
  <c r="HB54" i="7"/>
  <c r="CP54" i="7"/>
  <c r="FQ63" i="7"/>
  <c r="GA54" i="7"/>
  <c r="GE54" i="7"/>
  <c r="GR63" i="7"/>
  <c r="CX63" i="7"/>
  <c r="DF63" i="7"/>
  <c r="FO63" i="7"/>
  <c r="FY54" i="7"/>
  <c r="GX54" i="7"/>
  <c r="DH19" i="7"/>
  <c r="HH19" i="7"/>
  <c r="CT20" i="7"/>
  <c r="GT20" i="7"/>
  <c r="GR20" i="7"/>
  <c r="FW20" i="7"/>
  <c r="EC20" i="7"/>
  <c r="FW19" i="7"/>
  <c r="DW19" i="7"/>
  <c r="GA19" i="7"/>
  <c r="HJ19" i="7"/>
  <c r="FS20" i="7"/>
  <c r="FF39" i="7"/>
  <c r="HL39" i="7"/>
  <c r="GG39" i="7"/>
  <c r="GT39" i="7"/>
  <c r="GZ63" i="7"/>
  <c r="HH39" i="7"/>
  <c r="EA19" i="7"/>
  <c r="HB27" i="7"/>
  <c r="DD27" i="7"/>
  <c r="HJ6" i="7"/>
  <c r="EP60" i="7"/>
  <c r="DH60" i="7"/>
  <c r="HJ63" i="7"/>
  <c r="GK63" i="7"/>
  <c r="GT54" i="7"/>
  <c r="ET54" i="7"/>
  <c r="DD54" i="7"/>
  <c r="EV54" i="7"/>
  <c r="EN63" i="7"/>
  <c r="EV63" i="7"/>
  <c r="FS63" i="7"/>
  <c r="DM63" i="7"/>
  <c r="DH63" i="7"/>
  <c r="EA63" i="7"/>
  <c r="FY63" i="7"/>
  <c r="EZ58" i="7"/>
  <c r="DH37" i="7"/>
  <c r="EV20" i="7"/>
  <c r="FJ19" i="7"/>
  <c r="HH20" i="7"/>
  <c r="DU20" i="7"/>
  <c r="DQ20" i="7"/>
  <c r="CP20" i="7"/>
  <c r="FU20" i="7"/>
  <c r="HL19" i="7"/>
  <c r="FQ19" i="7"/>
  <c r="CP19" i="7"/>
  <c r="CZ19" i="7"/>
  <c r="GG19" i="7"/>
  <c r="DW49" i="7"/>
  <c r="GV39" i="7"/>
  <c r="FD39" i="7"/>
  <c r="EG39" i="7"/>
  <c r="FS24" i="7"/>
  <c r="EV19" i="7"/>
  <c r="EG20" i="7"/>
  <c r="FW39" i="7"/>
  <c r="ET19" i="7"/>
  <c r="GA60" i="7"/>
  <c r="HH63" i="7"/>
  <c r="DM54" i="7"/>
  <c r="HL41" i="7"/>
  <c r="HD29" i="7"/>
  <c r="GK29" i="7"/>
  <c r="FO34" i="7"/>
  <c r="GK22" i="7"/>
  <c r="HB22" i="7"/>
  <c r="CN36" i="7"/>
  <c r="DH26" i="7"/>
  <c r="DU31" i="7"/>
  <c r="GZ6" i="7"/>
  <c r="DS6" i="7"/>
  <c r="DB55" i="7"/>
  <c r="DO26" i="7"/>
  <c r="ER33" i="7"/>
  <c r="CL33" i="7"/>
  <c r="DM33" i="7"/>
  <c r="HL33" i="7"/>
  <c r="EX26" i="7"/>
  <c r="FB33" i="7"/>
  <c r="FW33" i="7"/>
  <c r="EP33" i="7"/>
  <c r="CZ56" i="7"/>
  <c r="EI56" i="7"/>
  <c r="FJ33" i="7"/>
  <c r="DS33" i="7"/>
  <c r="FO33" i="7"/>
  <c r="GK33" i="7"/>
  <c r="EE56" i="7"/>
  <c r="ER56" i="7"/>
  <c r="DQ56" i="7"/>
  <c r="GG63" i="7"/>
  <c r="FU26" i="7"/>
  <c r="DW26" i="7"/>
  <c r="FO31" i="7"/>
  <c r="GK31" i="7"/>
  <c r="DQ31" i="7"/>
  <c r="EA26" i="7"/>
  <c r="DM57" i="7"/>
  <c r="DF57" i="7"/>
  <c r="EI57" i="7"/>
  <c r="GR42" i="7"/>
  <c r="EC42" i="7"/>
  <c r="DF10" i="7"/>
  <c r="GA10" i="7"/>
  <c r="EG10" i="7"/>
  <c r="FB39" i="7"/>
  <c r="GA39" i="7"/>
  <c r="HB39" i="7"/>
  <c r="HF39" i="7"/>
  <c r="DQ39" i="7"/>
  <c r="DU39" i="7"/>
  <c r="GI39" i="7"/>
  <c r="HD39" i="7"/>
  <c r="DW39" i="7"/>
  <c r="CN39" i="7"/>
  <c r="CZ39" i="7"/>
  <c r="GC39" i="7"/>
  <c r="DY39" i="7"/>
  <c r="CL39" i="7"/>
  <c r="AA8" i="18"/>
  <c r="EN8" i="7"/>
  <c r="GG20" i="7"/>
  <c r="ER20" i="7"/>
  <c r="HB20" i="7"/>
  <c r="EE20" i="7"/>
  <c r="GK20" i="7"/>
  <c r="CZ20" i="7"/>
  <c r="DS20" i="7"/>
  <c r="CX20" i="7"/>
  <c r="FY20" i="7"/>
  <c r="FO20" i="7"/>
  <c r="DY20" i="7"/>
  <c r="DW20" i="7"/>
  <c r="DB20" i="7"/>
  <c r="EX20" i="7"/>
  <c r="HF20" i="7"/>
  <c r="AA34" i="18"/>
  <c r="EN34" i="7"/>
  <c r="DO63" i="7"/>
  <c r="CT63" i="7"/>
  <c r="EI63" i="7"/>
  <c r="CR63" i="7"/>
  <c r="EG63" i="7"/>
  <c r="CN63" i="7"/>
  <c r="FD63" i="7"/>
  <c r="HL63" i="7"/>
  <c r="EZ63" i="7"/>
  <c r="FB63" i="7"/>
  <c r="GI63" i="7"/>
  <c r="ER63" i="7"/>
  <c r="HD54" i="7"/>
  <c r="EI54" i="7"/>
  <c r="FF54" i="7"/>
  <c r="EP54" i="7"/>
  <c r="DO54" i="7"/>
  <c r="GC54" i="7"/>
  <c r="FO54" i="7"/>
  <c r="CZ54" i="7"/>
  <c r="DB54" i="7"/>
  <c r="EC54" i="7"/>
  <c r="CN54" i="7"/>
  <c r="CX50" i="7"/>
  <c r="ER50" i="7"/>
  <c r="FH64" i="7"/>
  <c r="GX64" i="7"/>
  <c r="CX35" i="7"/>
  <c r="FQ35" i="7"/>
  <c r="CP28" i="7"/>
  <c r="HD28" i="7"/>
  <c r="GZ7" i="7"/>
  <c r="GC7" i="7"/>
  <c r="FS36" i="7"/>
  <c r="CP36" i="7"/>
  <c r="EG36" i="7"/>
  <c r="EN36" i="7"/>
  <c r="GG27" i="7"/>
  <c r="EA27" i="7"/>
  <c r="GC29" i="7"/>
  <c r="AA30" i="18"/>
  <c r="CZ31" i="7"/>
  <c r="CN29" i="7"/>
  <c r="ET29" i="7"/>
  <c r="GE29" i="7"/>
  <c r="FW6" i="7"/>
  <c r="EV6" i="7"/>
  <c r="GT60" i="7"/>
  <c r="CX22" i="7"/>
  <c r="FF36" i="7"/>
  <c r="FU36" i="7"/>
  <c r="GV57" i="7"/>
  <c r="GA37" i="7"/>
  <c r="GI40" i="7"/>
  <c r="GE39" i="7"/>
  <c r="HJ39" i="7"/>
  <c r="EX39" i="7"/>
  <c r="DB39" i="7"/>
  <c r="ET39" i="7"/>
  <c r="FQ39" i="7"/>
  <c r="DO39" i="7"/>
  <c r="GR39" i="7"/>
  <c r="DO20" i="7"/>
  <c r="EZ47" i="7"/>
  <c r="GI20" i="7"/>
  <c r="GX39" i="7"/>
  <c r="GK39" i="7"/>
  <c r="GI19" i="7"/>
  <c r="DY19" i="7"/>
  <c r="HD19" i="7"/>
  <c r="FS19" i="7"/>
  <c r="GE19" i="7"/>
  <c r="GR19" i="7"/>
  <c r="EP19" i="7"/>
  <c r="CT19" i="7"/>
  <c r="DO19" i="7"/>
  <c r="EE19" i="7"/>
  <c r="EC19" i="7"/>
  <c r="CV19" i="7"/>
  <c r="FB19" i="7"/>
  <c r="FH19" i="7"/>
  <c r="GK19" i="7"/>
  <c r="DM8" i="7"/>
  <c r="EZ41" i="7"/>
  <c r="ET41" i="7"/>
  <c r="GG26" i="7"/>
  <c r="FY26" i="7"/>
  <c r="CL31" i="7"/>
  <c r="EA31" i="7"/>
  <c r="DM31" i="7"/>
  <c r="HL29" i="7"/>
  <c r="FH29" i="7"/>
  <c r="FY29" i="7"/>
  <c r="DW29" i="7"/>
  <c r="DM35" i="7"/>
  <c r="FO36" i="7"/>
  <c r="FO64" i="7"/>
  <c r="CL30" i="7"/>
  <c r="ET64" i="7"/>
  <c r="EV50" i="7"/>
  <c r="FF22" i="7"/>
  <c r="GC22" i="7"/>
  <c r="HJ22" i="7"/>
  <c r="CN22" i="7"/>
  <c r="GR36" i="7"/>
  <c r="EX36" i="7"/>
  <c r="GA36" i="7"/>
  <c r="ET36" i="7"/>
  <c r="CR36" i="7"/>
  <c r="DW36" i="7"/>
  <c r="HL35" i="7"/>
  <c r="HD40" i="7"/>
  <c r="DS41" i="7"/>
  <c r="EV28" i="7"/>
  <c r="FH28" i="7"/>
  <c r="EG7" i="7"/>
  <c r="EN22" i="7"/>
  <c r="EA41" i="7"/>
  <c r="HD26" i="7"/>
  <c r="ER31" i="7"/>
  <c r="DD31" i="7"/>
  <c r="FQ31" i="7"/>
  <c r="DQ29" i="7"/>
  <c r="EV29" i="7"/>
  <c r="GP29" i="7"/>
  <c r="GI29" i="7"/>
  <c r="FF29" i="7"/>
  <c r="EC50" i="7"/>
  <c r="EX55" i="7"/>
  <c r="GA22" i="7"/>
  <c r="CT22" i="7"/>
  <c r="EV36" i="7"/>
  <c r="FD36" i="7"/>
  <c r="EE36" i="7"/>
  <c r="FY36" i="7"/>
  <c r="CV36" i="7"/>
  <c r="GI36" i="7"/>
  <c r="HL40" i="7"/>
  <c r="ER40" i="7"/>
  <c r="DH28" i="7"/>
  <c r="EZ55" i="7"/>
  <c r="GX36" i="7"/>
  <c r="CV41" i="7"/>
  <c r="GE41" i="7"/>
  <c r="DU41" i="7"/>
  <c r="FW41" i="7"/>
  <c r="FJ41" i="7"/>
  <c r="ET26" i="7"/>
  <c r="EV26" i="7"/>
  <c r="DS26" i="7"/>
  <c r="FU31" i="7"/>
  <c r="HB31" i="7"/>
  <c r="HH31" i="7"/>
  <c r="EV31" i="7"/>
  <c r="FO28" i="7"/>
  <c r="CL29" i="7"/>
  <c r="GV29" i="7"/>
  <c r="HH29" i="7"/>
  <c r="GR29" i="7"/>
  <c r="DO29" i="7"/>
  <c r="CR29" i="7"/>
  <c r="EE29" i="7"/>
  <c r="ER29" i="7"/>
  <c r="DD29" i="7"/>
  <c r="GP21" i="7"/>
  <c r="DO22" i="7"/>
  <c r="DD22" i="7"/>
  <c r="GA55" i="7"/>
  <c r="FU55" i="7"/>
  <c r="FY64" i="7"/>
  <c r="EX64" i="7"/>
  <c r="FY22" i="7"/>
  <c r="EA64" i="7"/>
  <c r="HF64" i="7"/>
  <c r="DM46" i="7"/>
  <c r="FH22" i="7"/>
  <c r="CP22" i="7"/>
  <c r="DO50" i="7"/>
  <c r="FS22" i="7"/>
  <c r="FO22" i="7"/>
  <c r="FD22" i="7"/>
  <c r="EZ22" i="7"/>
  <c r="HD36" i="7"/>
  <c r="DB36" i="7"/>
  <c r="FQ36" i="7"/>
  <c r="FW36" i="7"/>
  <c r="HL36" i="7"/>
  <c r="GE36" i="7"/>
  <c r="EI36" i="7"/>
  <c r="DO36" i="7"/>
  <c r="HB36" i="7"/>
  <c r="FB36" i="7"/>
  <c r="DU36" i="7"/>
  <c r="GT36" i="7"/>
  <c r="DO64" i="7"/>
  <c r="DQ40" i="7"/>
  <c r="ET40" i="7"/>
  <c r="FU41" i="7"/>
  <c r="EZ28" i="7"/>
  <c r="HF28" i="7"/>
  <c r="GR22" i="7"/>
  <c r="HH36" i="7"/>
  <c r="DB7" i="7"/>
  <c r="CV7" i="7"/>
  <c r="CL8" i="7"/>
  <c r="HF41" i="7"/>
  <c r="CP26" i="7"/>
  <c r="DF26" i="7"/>
  <c r="EE26" i="7"/>
  <c r="CX26" i="7"/>
  <c r="GT26" i="7"/>
  <c r="FJ31" i="7"/>
  <c r="FF31" i="7"/>
  <c r="HF31" i="7"/>
  <c r="EP31" i="7"/>
  <c r="EC31" i="7"/>
  <c r="CL38" i="7"/>
  <c r="HB29" i="7"/>
  <c r="DM27" i="7"/>
  <c r="EI29" i="7"/>
  <c r="DB29" i="7"/>
  <c r="HJ29" i="7"/>
  <c r="FS29" i="7"/>
  <c r="EC29" i="7"/>
  <c r="FW29" i="7"/>
  <c r="GT29" i="7"/>
  <c r="FJ29" i="7"/>
  <c r="GA29" i="7"/>
  <c r="CL48" i="7"/>
  <c r="DQ36" i="7"/>
  <c r="GE22" i="7"/>
  <c r="DU22" i="7"/>
  <c r="ET55" i="7"/>
  <c r="GC64" i="7"/>
  <c r="GZ55" i="7"/>
  <c r="GX22" i="7"/>
  <c r="CV64" i="7"/>
  <c r="GP39" i="7"/>
  <c r="GK64" i="7"/>
  <c r="HF36" i="7"/>
  <c r="FW22" i="7"/>
  <c r="DQ22" i="7"/>
  <c r="EE55" i="7"/>
  <c r="EA22" i="7"/>
  <c r="DS35" i="7"/>
  <c r="EE13" i="7"/>
  <c r="DS36" i="7"/>
  <c r="DF22" i="7"/>
  <c r="EI64" i="7"/>
  <c r="HD22" i="7"/>
  <c r="GV22" i="7"/>
  <c r="GG36" i="7"/>
  <c r="DY36" i="7"/>
  <c r="FJ36" i="7"/>
  <c r="GV36" i="7"/>
  <c r="ER36" i="7"/>
  <c r="FH36" i="7"/>
  <c r="EP36" i="7"/>
  <c r="DF36" i="7"/>
  <c r="HJ36" i="7"/>
  <c r="EZ36" i="7"/>
  <c r="CZ36" i="7"/>
  <c r="DD36" i="7"/>
  <c r="CZ35" i="7"/>
  <c r="CR40" i="7"/>
  <c r="EV7" i="7"/>
  <c r="CX7" i="7"/>
  <c r="FO61" i="7"/>
  <c r="EZ52" i="7"/>
  <c r="FB65" i="7"/>
  <c r="DM22" i="7"/>
  <c r="GR15" i="7"/>
  <c r="CP25" i="7"/>
  <c r="FJ26" i="7"/>
  <c r="HH26" i="7"/>
  <c r="EZ26" i="7"/>
  <c r="GV26" i="7"/>
  <c r="HJ26" i="7"/>
  <c r="EX31" i="7"/>
  <c r="DO14" i="7"/>
  <c r="GE31" i="7"/>
  <c r="CX31" i="7"/>
  <c r="GI31" i="7"/>
  <c r="CR31" i="7"/>
  <c r="FB31" i="7"/>
  <c r="EZ31" i="7"/>
  <c r="FS6" i="7"/>
  <c r="GE64" i="7"/>
  <c r="DD64" i="7"/>
  <c r="DF13" i="7"/>
  <c r="DD35" i="7"/>
  <c r="CT35" i="7"/>
  <c r="GK26" i="7"/>
  <c r="GE45" i="7"/>
  <c r="FB61" i="7"/>
  <c r="GC48" i="7"/>
  <c r="GP40" i="7"/>
  <c r="CL25" i="7"/>
  <c r="DM30" i="7"/>
  <c r="GP36" i="7"/>
  <c r="GC14" i="7"/>
  <c r="AA20" i="18"/>
  <c r="FO46" i="7"/>
  <c r="FF13" i="7"/>
  <c r="EI13" i="7"/>
  <c r="CL36" i="7"/>
  <c r="CP15" i="7"/>
  <c r="CR45" i="7"/>
  <c r="CL21" i="7"/>
  <c r="HD65" i="7"/>
  <c r="GA6" i="7"/>
  <c r="FO6" i="7"/>
  <c r="CX13" i="7"/>
  <c r="FO13" i="7"/>
  <c r="GP34" i="7"/>
  <c r="CV13" i="7"/>
  <c r="DY61" i="7"/>
  <c r="GP52" i="7"/>
  <c r="GG33" i="7"/>
  <c r="HJ33" i="7"/>
  <c r="CV33" i="7"/>
  <c r="EV33" i="7"/>
  <c r="EX33" i="7"/>
  <c r="DY13" i="7"/>
  <c r="CT15" i="7"/>
  <c r="GG15" i="7"/>
  <c r="CT33" i="7"/>
  <c r="FY59" i="7"/>
  <c r="GC61" i="7"/>
  <c r="EN14" i="7"/>
  <c r="CR61" i="7"/>
  <c r="ER48" i="7"/>
  <c r="HB15" i="7"/>
  <c r="HL15" i="7"/>
  <c r="FH11" i="7"/>
  <c r="GP28" i="7"/>
  <c r="ET11" i="7"/>
  <c r="EP11" i="7"/>
  <c r="GR11" i="7"/>
  <c r="GP11" i="7"/>
  <c r="DF11" i="7"/>
  <c r="CL12" i="7"/>
  <c r="DY12" i="7"/>
  <c r="GC65" i="7"/>
  <c r="ET65" i="7"/>
  <c r="CV43" i="7"/>
  <c r="DW43" i="7"/>
  <c r="DW44" i="7"/>
  <c r="DY44" i="7"/>
  <c r="CR44" i="7"/>
  <c r="ER18" i="7"/>
  <c r="CL18" i="7"/>
  <c r="HF53" i="7"/>
  <c r="HH53" i="7"/>
  <c r="CN15" i="7"/>
  <c r="EC15" i="7"/>
  <c r="HF15" i="7"/>
  <c r="GV15" i="7"/>
  <c r="FD15" i="7"/>
  <c r="FF15" i="7"/>
  <c r="DB15" i="7"/>
  <c r="DO15" i="7"/>
  <c r="EA15" i="7"/>
  <c r="EP15" i="7"/>
  <c r="HH15" i="7"/>
  <c r="DS15" i="7"/>
  <c r="FO15" i="7"/>
  <c r="GP15" i="7"/>
  <c r="DQ15" i="7"/>
  <c r="FH15" i="7"/>
  <c r="CX15" i="7"/>
  <c r="FU15" i="7"/>
  <c r="FB15" i="7"/>
  <c r="EG15" i="7"/>
  <c r="FS15" i="7"/>
  <c r="CZ15" i="7"/>
  <c r="GK15" i="7"/>
  <c r="EX15" i="7"/>
  <c r="HJ15" i="7"/>
  <c r="EV15" i="7"/>
  <c r="GE15" i="7"/>
  <c r="GI15" i="7"/>
  <c r="FY15" i="7"/>
  <c r="EI15" i="7"/>
  <c r="HD15" i="7"/>
  <c r="EE15" i="7"/>
  <c r="EX13" i="7"/>
  <c r="CP13" i="7"/>
  <c r="CL13" i="7"/>
  <c r="GA13" i="7"/>
  <c r="FJ13" i="7"/>
  <c r="CR13" i="7"/>
  <c r="HD13" i="7"/>
  <c r="GX13" i="7"/>
  <c r="GI13" i="7"/>
  <c r="HJ13" i="7"/>
  <c r="EN13" i="7"/>
  <c r="DS13" i="7"/>
  <c r="EP13" i="7"/>
  <c r="GT13" i="7"/>
  <c r="CZ13" i="7"/>
  <c r="GE13" i="7"/>
  <c r="DQ13" i="7"/>
  <c r="DM13" i="7"/>
  <c r="DB13" i="7"/>
  <c r="CN13" i="7"/>
  <c r="GR13" i="7"/>
  <c r="EZ13" i="7"/>
  <c r="EV13" i="7"/>
  <c r="HF13" i="7"/>
  <c r="GK13" i="7"/>
  <c r="EA13" i="7"/>
  <c r="GZ45" i="7"/>
  <c r="DW45" i="7"/>
  <c r="EG14" i="7"/>
  <c r="DF14" i="7"/>
  <c r="DY65" i="7"/>
  <c r="HB65" i="7"/>
  <c r="EN21" i="7"/>
  <c r="FB13" i="7"/>
  <c r="FQ13" i="7"/>
  <c r="HF52" i="7"/>
  <c r="DW15" i="7"/>
  <c r="HJ44" i="7"/>
  <c r="GP19" i="7"/>
  <c r="FQ15" i="7"/>
  <c r="GA15" i="7"/>
  <c r="GI14" i="7"/>
  <c r="DU45" i="7"/>
  <c r="FH14" i="7"/>
  <c r="FY14" i="7"/>
  <c r="GP41" i="7"/>
  <c r="GP13" i="7"/>
  <c r="GC13" i="7"/>
  <c r="DM61" i="7"/>
  <c r="DO13" i="7"/>
  <c r="CR15" i="7"/>
  <c r="EC13" i="7"/>
  <c r="DU15" i="7"/>
  <c r="FB18" i="7"/>
  <c r="DF64" i="7"/>
  <c r="EC64" i="7"/>
  <c r="EC55" i="7"/>
  <c r="FS55" i="7"/>
  <c r="DU55" i="7"/>
  <c r="DM55" i="7"/>
  <c r="HJ41" i="7"/>
  <c r="EX41" i="7"/>
  <c r="GG41" i="7"/>
  <c r="GC41" i="7"/>
  <c r="HD41" i="7"/>
  <c r="CN41" i="7"/>
  <c r="EG41" i="7"/>
  <c r="FW28" i="7"/>
  <c r="GR28" i="7"/>
  <c r="GX28" i="7"/>
  <c r="FF28" i="7"/>
  <c r="CV28" i="7"/>
  <c r="EA28" i="7"/>
  <c r="DW28" i="7"/>
  <c r="HJ28" i="7"/>
  <c r="DD28" i="7"/>
  <c r="GT28" i="7"/>
  <c r="EE28" i="7"/>
  <c r="FU28" i="7"/>
  <c r="AH9" i="18"/>
  <c r="GP9" i="7"/>
  <c r="EX7" i="7"/>
  <c r="FW7" i="7"/>
  <c r="DS7" i="7"/>
  <c r="GR7" i="7"/>
  <c r="DW7" i="7"/>
  <c r="HD7" i="7"/>
  <c r="CP7" i="7"/>
  <c r="EP7" i="7"/>
  <c r="DM7" i="7"/>
  <c r="V39" i="18"/>
  <c r="DM39" i="7"/>
  <c r="Q19" i="18"/>
  <c r="CL19" i="7"/>
  <c r="EI22" i="7"/>
  <c r="DS22" i="7"/>
  <c r="HF22" i="7"/>
  <c r="CR22" i="7"/>
  <c r="EV22" i="7"/>
  <c r="DW22" i="7"/>
  <c r="DB22" i="7"/>
  <c r="GI22" i="7"/>
  <c r="HH22" i="7"/>
  <c r="EG22" i="7"/>
  <c r="CV22" i="7"/>
  <c r="ER22" i="7"/>
  <c r="ET22" i="7"/>
  <c r="FJ22" i="7"/>
  <c r="EE22" i="7"/>
  <c r="GT22" i="7"/>
  <c r="FU22" i="7"/>
  <c r="FQ22" i="7"/>
  <c r="GG22" i="7"/>
  <c r="DY22" i="7"/>
  <c r="CL22" i="7"/>
  <c r="HJ48" i="7"/>
  <c r="EX48" i="7"/>
  <c r="GK52" i="7"/>
  <c r="ER52" i="7"/>
  <c r="DW52" i="7"/>
  <c r="GV23" i="7"/>
  <c r="FD23" i="7"/>
  <c r="GA45" i="7"/>
  <c r="DU14" i="7"/>
  <c r="GT61" i="7"/>
  <c r="FH13" i="7"/>
  <c r="FH61" i="7"/>
  <c r="GV13" i="7"/>
  <c r="ET13" i="7"/>
  <c r="HB13" i="7"/>
  <c r="EI48" i="7"/>
  <c r="DM15" i="7"/>
  <c r="HH13" i="7"/>
  <c r="EN15" i="7"/>
  <c r="DF15" i="7"/>
  <c r="HL23" i="7"/>
  <c r="DH15" i="7"/>
  <c r="FD45" i="7"/>
  <c r="GV45" i="7"/>
  <c r="CL45" i="7"/>
  <c r="EP14" i="7"/>
  <c r="FD65" i="7"/>
  <c r="CT65" i="7"/>
  <c r="DU65" i="7"/>
  <c r="FO39" i="7"/>
  <c r="CN52" i="7"/>
  <c r="DF48" i="7"/>
  <c r="FQ52" i="7"/>
  <c r="GE48" i="7"/>
  <c r="HB48" i="7"/>
  <c r="FY13" i="7"/>
  <c r="HL13" i="7"/>
  <c r="FD13" i="7"/>
  <c r="DY48" i="7"/>
  <c r="HH52" i="7"/>
  <c r="DD15" i="7"/>
  <c r="GG43" i="7"/>
  <c r="FS43" i="7"/>
  <c r="EC43" i="7"/>
  <c r="FW32" i="7"/>
  <c r="GX15" i="7"/>
  <c r="ET15" i="7"/>
  <c r="CL15" i="7"/>
  <c r="DB18" i="7"/>
  <c r="HH32" i="7"/>
  <c r="FW15" i="7"/>
  <c r="GK18" i="7"/>
  <c r="FS50" i="7"/>
  <c r="ET50" i="7"/>
  <c r="FW50" i="7"/>
  <c r="DF50" i="7"/>
  <c r="HJ50" i="7"/>
  <c r="HD35" i="7"/>
  <c r="FW35" i="7"/>
  <c r="CR35" i="7"/>
  <c r="GE35" i="7"/>
  <c r="DH35" i="7"/>
  <c r="EI35" i="7"/>
  <c r="CP35" i="7"/>
  <c r="HJ35" i="7"/>
  <c r="HF40" i="7"/>
  <c r="HB40" i="7"/>
  <c r="EA40" i="7"/>
  <c r="EE40" i="7"/>
  <c r="DF40" i="7"/>
  <c r="DY40" i="7"/>
  <c r="FB40" i="7"/>
  <c r="AA9" i="18"/>
  <c r="EN9" i="7"/>
  <c r="DM51" i="7"/>
  <c r="FO51" i="7"/>
  <c r="GR41" i="7"/>
  <c r="GT41" i="7"/>
  <c r="GA41" i="7"/>
  <c r="CV26" i="7"/>
  <c r="DF45" i="7"/>
  <c r="GP33" i="7"/>
  <c r="GP51" i="7"/>
  <c r="HB26" i="7"/>
  <c r="FF26" i="7"/>
  <c r="CT26" i="7"/>
  <c r="DY26" i="7"/>
  <c r="CN26" i="7"/>
  <c r="CZ26" i="7"/>
  <c r="DB26" i="7"/>
  <c r="CP45" i="7"/>
  <c r="DH45" i="7"/>
  <c r="GG45" i="7"/>
  <c r="GV65" i="7"/>
  <c r="CT14" i="7"/>
  <c r="DW14" i="7"/>
  <c r="DY31" i="7"/>
  <c r="DF31" i="7"/>
  <c r="DH31" i="7"/>
  <c r="GT31" i="7"/>
  <c r="FH31" i="7"/>
  <c r="DB31" i="7"/>
  <c r="GG29" i="7"/>
  <c r="DM29" i="7"/>
  <c r="CX29" i="7"/>
  <c r="AF17" i="18"/>
  <c r="FQ29" i="7"/>
  <c r="DS29" i="7"/>
  <c r="CT29" i="7"/>
  <c r="HF29" i="7"/>
  <c r="DY29" i="7"/>
  <c r="CP29" i="7"/>
  <c r="FB29" i="7"/>
  <c r="EG29" i="7"/>
  <c r="CV29" i="7"/>
  <c r="FD29" i="7"/>
  <c r="EA29" i="7"/>
  <c r="DF29" i="7"/>
  <c r="GX29" i="7"/>
  <c r="GI65" i="7"/>
  <c r="GE65" i="7"/>
  <c r="GG65" i="7"/>
  <c r="FU13" i="7"/>
  <c r="GG13" i="7"/>
  <c r="GG48" i="7"/>
  <c r="CR64" i="7"/>
  <c r="DM64" i="7"/>
  <c r="FQ48" i="7"/>
  <c r="GV64" i="7"/>
  <c r="DM28" i="7"/>
  <c r="FU64" i="7"/>
  <c r="EN64" i="7"/>
  <c r="EG13" i="7"/>
  <c r="GK35" i="7"/>
  <c r="CX55" i="7"/>
  <c r="DQ55" i="7"/>
  <c r="EN28" i="7"/>
  <c r="FF64" i="7"/>
  <c r="FQ64" i="7"/>
  <c r="CT13" i="7"/>
  <c r="FW13" i="7"/>
  <c r="FS13" i="7"/>
  <c r="DW13" i="7"/>
  <c r="HB35" i="7"/>
  <c r="ER13" i="7"/>
  <c r="GT50" i="7"/>
  <c r="EG52" i="7"/>
  <c r="GP22" i="7"/>
  <c r="DW48" i="7"/>
  <c r="EX35" i="7"/>
  <c r="ER15" i="7"/>
  <c r="CV15" i="7"/>
  <c r="HJ40" i="7"/>
  <c r="GX26" i="7"/>
  <c r="FO50" i="7"/>
  <c r="FY40" i="7"/>
  <c r="EN19" i="7"/>
  <c r="FO19" i="7"/>
  <c r="DO41" i="7"/>
  <c r="GG28" i="7"/>
  <c r="DS28" i="7"/>
  <c r="EP28" i="7"/>
  <c r="FQ28" i="7"/>
  <c r="FS28" i="7"/>
  <c r="DU29" i="7"/>
  <c r="DD13" i="7"/>
  <c r="DU13" i="7"/>
  <c r="HL64" i="7"/>
  <c r="FY16" i="7"/>
  <c r="GT15" i="7"/>
  <c r="DY15" i="7"/>
  <c r="EZ15" i="7"/>
  <c r="FJ15" i="7"/>
  <c r="CL53" i="7"/>
  <c r="EI28" i="7"/>
  <c r="HH25" i="7"/>
  <c r="EI50" i="7"/>
  <c r="GA7" i="7"/>
  <c r="EG64" i="7"/>
  <c r="DH65" i="7"/>
  <c r="DF39" i="7"/>
  <c r="EC39" i="7"/>
  <c r="CR27" i="7"/>
  <c r="GK27" i="7"/>
  <c r="CV27" i="7"/>
  <c r="DB27" i="7"/>
  <c r="DU27" i="7"/>
  <c r="FF27" i="7"/>
  <c r="EX27" i="7"/>
  <c r="EZ27" i="7"/>
  <c r="ER27" i="7"/>
  <c r="CP27" i="7"/>
  <c r="HL27" i="7"/>
  <c r="FS58" i="7"/>
  <c r="GK58" i="7"/>
  <c r="CZ58" i="7"/>
  <c r="EC58" i="7"/>
  <c r="GT58" i="7"/>
  <c r="ER58" i="7"/>
  <c r="HH58" i="7"/>
  <c r="DY58" i="7"/>
  <c r="CP58" i="7"/>
  <c r="DO58" i="7"/>
  <c r="DD58" i="7"/>
  <c r="FD58" i="7"/>
  <c r="GR58" i="7"/>
  <c r="EG58" i="7"/>
  <c r="CL58" i="7"/>
  <c r="EP58" i="7"/>
  <c r="CT58" i="7"/>
  <c r="FQ58" i="7"/>
  <c r="DH58" i="7"/>
  <c r="GC58" i="7"/>
  <c r="FH58" i="7"/>
  <c r="FY58" i="7"/>
  <c r="EA58" i="7"/>
  <c r="DS58" i="7"/>
  <c r="EI58" i="7"/>
  <c r="GA58" i="7"/>
  <c r="HJ58" i="7"/>
  <c r="HL58" i="7"/>
  <c r="EX58" i="7"/>
  <c r="HD58" i="7"/>
  <c r="DB58" i="7"/>
  <c r="FB58" i="7"/>
  <c r="CR58" i="7"/>
  <c r="GV58" i="7"/>
  <c r="GG58" i="7"/>
  <c r="ET58" i="7"/>
  <c r="DM58" i="7"/>
  <c r="GX58" i="7"/>
  <c r="CX58" i="7"/>
  <c r="GE58" i="7"/>
  <c r="FW58" i="7"/>
  <c r="DU49" i="7"/>
  <c r="DS49" i="7"/>
  <c r="CR49" i="7"/>
  <c r="FH49" i="7"/>
  <c r="CX49" i="7"/>
  <c r="ET49" i="7"/>
  <c r="EA49" i="7"/>
  <c r="HH49" i="7"/>
  <c r="GR49" i="7"/>
  <c r="EZ49" i="7"/>
  <c r="HL49" i="7"/>
  <c r="FS49" i="7"/>
  <c r="DY49" i="7"/>
  <c r="GX49" i="7"/>
  <c r="DD49" i="7"/>
  <c r="FU49" i="7"/>
  <c r="DO49" i="7"/>
  <c r="CN49" i="7"/>
  <c r="GI49" i="7"/>
  <c r="EE49" i="7"/>
  <c r="FQ49" i="7"/>
  <c r="GK49" i="7"/>
  <c r="HD49" i="7"/>
  <c r="CT49" i="7"/>
  <c r="GZ49" i="7"/>
  <c r="DH49" i="7"/>
  <c r="DM49" i="7"/>
  <c r="GC49" i="7"/>
  <c r="EV49" i="7"/>
  <c r="EI49" i="7"/>
  <c r="FF49" i="7"/>
  <c r="ER49" i="7"/>
  <c r="FW49" i="7"/>
  <c r="GE49" i="7"/>
  <c r="DB49" i="7"/>
  <c r="GT49" i="7"/>
  <c r="FD49" i="7"/>
  <c r="HJ49" i="7"/>
  <c r="CV49" i="7"/>
  <c r="EG49" i="7"/>
  <c r="FO49" i="7"/>
  <c r="DF49" i="7"/>
  <c r="EP49" i="7"/>
  <c r="EA60" i="7"/>
  <c r="DQ60" i="7"/>
  <c r="GP60" i="7"/>
  <c r="EG60" i="7"/>
  <c r="EI60" i="7"/>
  <c r="FJ60" i="7"/>
  <c r="CL60" i="7"/>
  <c r="GK60" i="7"/>
  <c r="HF60" i="7"/>
  <c r="HD60" i="7"/>
  <c r="FD60" i="7"/>
  <c r="DS60" i="7"/>
  <c r="DM60" i="7"/>
  <c r="DU60" i="7"/>
  <c r="HJ60" i="7"/>
  <c r="FY60" i="7"/>
  <c r="GX60" i="7"/>
  <c r="FF60" i="7"/>
  <c r="GE60" i="7"/>
  <c r="DF60" i="7"/>
  <c r="DO60" i="7"/>
  <c r="GG60" i="7"/>
  <c r="CZ60" i="7"/>
  <c r="FH60" i="7"/>
  <c r="EE60" i="7"/>
  <c r="GR60" i="7"/>
  <c r="DB60" i="7"/>
  <c r="GC60" i="7"/>
  <c r="GV60" i="7"/>
  <c r="HH60" i="7"/>
  <c r="HB60" i="7"/>
  <c r="DY60" i="7"/>
  <c r="CV24" i="7"/>
  <c r="FH24" i="7"/>
  <c r="FW24" i="7"/>
  <c r="HJ24" i="7"/>
  <c r="GX24" i="7"/>
  <c r="GP24" i="7"/>
  <c r="ER24" i="7"/>
  <c r="EP24" i="7"/>
  <c r="FY24" i="7"/>
  <c r="EZ24" i="7"/>
  <c r="EA24" i="7"/>
  <c r="EC24" i="7"/>
  <c r="CL24" i="7"/>
  <c r="GE24" i="7"/>
  <c r="FF24" i="7"/>
  <c r="EX24" i="7"/>
  <c r="DS24" i="7"/>
  <c r="DB24" i="7"/>
  <c r="CZ24" i="7"/>
  <c r="DQ24" i="7"/>
  <c r="GT24" i="7"/>
  <c r="DH24" i="7"/>
  <c r="DU24" i="7"/>
  <c r="HD24" i="7"/>
  <c r="CP24" i="7"/>
  <c r="HL24" i="7"/>
  <c r="CR24" i="7"/>
  <c r="DF24" i="7"/>
  <c r="CN24" i="7"/>
  <c r="ET24" i="7"/>
  <c r="GA24" i="7"/>
  <c r="DM24" i="7"/>
  <c r="GG24" i="7"/>
  <c r="EV24" i="7"/>
  <c r="EI24" i="7"/>
  <c r="GC24" i="7"/>
  <c r="FB24" i="7"/>
  <c r="EE24" i="7"/>
  <c r="GK24" i="7"/>
  <c r="FJ24" i="7"/>
  <c r="GR24" i="7"/>
  <c r="DO24" i="7"/>
  <c r="DW24" i="7"/>
  <c r="DD24" i="7"/>
  <c r="DY24" i="7"/>
  <c r="EN18" i="7"/>
  <c r="AA18" i="18"/>
  <c r="FB42" i="7"/>
  <c r="DB42" i="7"/>
  <c r="DH42" i="7"/>
  <c r="GK42" i="7"/>
  <c r="EG42" i="7"/>
  <c r="HD42" i="7"/>
  <c r="ET42" i="7"/>
  <c r="FU42" i="7"/>
  <c r="DW42" i="7"/>
  <c r="EI42" i="7"/>
  <c r="FW42" i="7"/>
  <c r="CP42" i="7"/>
  <c r="DF42" i="7"/>
  <c r="CR42" i="7"/>
  <c r="EX42" i="7"/>
  <c r="FH42" i="7"/>
  <c r="DD42" i="7"/>
  <c r="GV42" i="7"/>
  <c r="GT42" i="7"/>
  <c r="CZ42" i="7"/>
  <c r="FD42" i="7"/>
  <c r="HF42" i="7"/>
  <c r="FJ42" i="7"/>
  <c r="CX42" i="7"/>
  <c r="GE42" i="7"/>
  <c r="CT42" i="7"/>
  <c r="EA42" i="7"/>
  <c r="DQ42" i="7"/>
  <c r="GZ42" i="7"/>
  <c r="FS42" i="7"/>
  <c r="GA42" i="7"/>
  <c r="EZ42" i="7"/>
  <c r="HL42" i="7"/>
  <c r="HH42" i="7"/>
  <c r="DM42" i="7"/>
  <c r="GC42" i="7"/>
  <c r="DS42" i="7"/>
  <c r="ER42" i="7"/>
  <c r="CV42" i="7"/>
  <c r="FO42" i="7"/>
  <c r="HJ42" i="7"/>
  <c r="DO42" i="7"/>
  <c r="CL42" i="7"/>
  <c r="FF42" i="7"/>
  <c r="GX42" i="7"/>
  <c r="EV42" i="7"/>
  <c r="FY42" i="7"/>
  <c r="DS37" i="7"/>
  <c r="FS37" i="7"/>
  <c r="DB37" i="7"/>
  <c r="GI37" i="7"/>
  <c r="HJ37" i="7"/>
  <c r="CZ37" i="7"/>
  <c r="EG37" i="7"/>
  <c r="CT37" i="7"/>
  <c r="EZ37" i="7"/>
  <c r="DQ37" i="7"/>
  <c r="DY37" i="7"/>
  <c r="CP37" i="7"/>
  <c r="HD37" i="7"/>
  <c r="FQ37" i="7"/>
  <c r="FJ37" i="7"/>
  <c r="EA37" i="7"/>
  <c r="CV37" i="7"/>
  <c r="GX37" i="7"/>
  <c r="GC37" i="7"/>
  <c r="DD37" i="7"/>
  <c r="DU37" i="7"/>
  <c r="FY37" i="7"/>
  <c r="ER37" i="7"/>
  <c r="FF37" i="7"/>
  <c r="CN37" i="7"/>
  <c r="GE37" i="7"/>
  <c r="GG37" i="7"/>
  <c r="FO37" i="7"/>
  <c r="EI37" i="7"/>
  <c r="CR37" i="7"/>
  <c r="GR37" i="7"/>
  <c r="EP37" i="7"/>
  <c r="FB37" i="7"/>
  <c r="EV37" i="7"/>
  <c r="FD37" i="7"/>
  <c r="HB37" i="7"/>
  <c r="EC37" i="7"/>
  <c r="EE37" i="7"/>
  <c r="HH37" i="7"/>
  <c r="GK37" i="7"/>
  <c r="GV37" i="7"/>
  <c r="HF37" i="7"/>
  <c r="EP27" i="7"/>
  <c r="FJ27" i="7"/>
  <c r="FO27" i="7"/>
  <c r="FU27" i="7"/>
  <c r="EG6" i="7"/>
  <c r="FF6" i="7"/>
  <c r="FW60" i="7"/>
  <c r="EE58" i="7"/>
  <c r="FQ60" i="7"/>
  <c r="HH24" i="7"/>
  <c r="DW37" i="7"/>
  <c r="DQ49" i="7"/>
  <c r="EZ10" i="7"/>
  <c r="FQ42" i="7"/>
  <c r="FQ24" i="7"/>
  <c r="HB24" i="7"/>
  <c r="GI42" i="7"/>
  <c r="CN42" i="7"/>
  <c r="GX47" i="7"/>
  <c r="DB47" i="7"/>
  <c r="CR57" i="7"/>
  <c r="EG47" i="7"/>
  <c r="FW26" i="7"/>
  <c r="HF26" i="7"/>
  <c r="CR26" i="7"/>
  <c r="DD26" i="7"/>
  <c r="GE26" i="7"/>
  <c r="EI26" i="7"/>
  <c r="CL26" i="7"/>
  <c r="DQ26" i="7"/>
  <c r="EG26" i="7"/>
  <c r="EI31" i="7"/>
  <c r="CP31" i="7"/>
  <c r="HD31" i="7"/>
  <c r="EE31" i="7"/>
  <c r="CV31" i="7"/>
  <c r="GV31" i="7"/>
  <c r="DS31" i="7"/>
  <c r="GC31" i="7"/>
  <c r="GE50" i="7"/>
  <c r="GG50" i="7"/>
  <c r="DB50" i="7"/>
  <c r="DW50" i="7"/>
  <c r="FB50" i="7"/>
  <c r="FY50" i="7"/>
  <c r="FJ50" i="7"/>
  <c r="GC50" i="7"/>
  <c r="EE50" i="7"/>
  <c r="HB50" i="7"/>
  <c r="CL50" i="7"/>
  <c r="CN50" i="7"/>
  <c r="HF50" i="7"/>
  <c r="CP50" i="7"/>
  <c r="DQ50" i="7"/>
  <c r="GK50" i="7"/>
  <c r="HH50" i="7"/>
  <c r="CV50" i="7"/>
  <c r="DS50" i="7"/>
  <c r="FH50" i="7"/>
  <c r="DM50" i="7"/>
  <c r="FU50" i="7"/>
  <c r="GI50" i="7"/>
  <c r="GV50" i="7"/>
  <c r="GR50" i="7"/>
  <c r="GX50" i="7"/>
  <c r="HL50" i="7"/>
  <c r="DU50" i="7"/>
  <c r="CT50" i="7"/>
  <c r="CZ50" i="7"/>
  <c r="EP50" i="7"/>
  <c r="EA50" i="7"/>
  <c r="EG50" i="7"/>
  <c r="FD50" i="7"/>
  <c r="CR50" i="7"/>
  <c r="DH50" i="7"/>
  <c r="EZ50" i="7"/>
  <c r="DW64" i="7"/>
  <c r="GR64" i="7"/>
  <c r="DB64" i="7"/>
  <c r="GP64" i="7"/>
  <c r="HD64" i="7"/>
  <c r="GA64" i="7"/>
  <c r="FW64" i="7"/>
  <c r="ER64" i="7"/>
  <c r="CN64" i="7"/>
  <c r="CP64" i="7"/>
  <c r="GT64" i="7"/>
  <c r="GZ64" i="7"/>
  <c r="GG64" i="7"/>
  <c r="DY64" i="7"/>
  <c r="GI64" i="7"/>
  <c r="CL64" i="7"/>
  <c r="EZ64" i="7"/>
  <c r="CZ64" i="7"/>
  <c r="DH64" i="7"/>
  <c r="EV64" i="7"/>
  <c r="DS64" i="7"/>
  <c r="DU64" i="7"/>
  <c r="FB64" i="7"/>
  <c r="FS64" i="7"/>
  <c r="DQ64" i="7"/>
  <c r="GV35" i="7"/>
  <c r="EC35" i="7"/>
  <c r="FH35" i="7"/>
  <c r="DQ35" i="7"/>
  <c r="FU35" i="7"/>
  <c r="FY35" i="7"/>
  <c r="EG35" i="7"/>
  <c r="FO35" i="7"/>
  <c r="HF35" i="7"/>
  <c r="GC35" i="7"/>
  <c r="FD35" i="7"/>
  <c r="DY35" i="7"/>
  <c r="DF35" i="7"/>
  <c r="DO35" i="7"/>
  <c r="EN35" i="7"/>
  <c r="DW35" i="7"/>
  <c r="GI35" i="7"/>
  <c r="HH35" i="7"/>
  <c r="GX35" i="7"/>
  <c r="GG35" i="7"/>
  <c r="EZ35" i="7"/>
  <c r="FF35" i="7"/>
  <c r="EA35" i="7"/>
  <c r="ER35" i="7"/>
  <c r="EV35" i="7"/>
  <c r="FJ35" i="7"/>
  <c r="ET35" i="7"/>
  <c r="CN35" i="7"/>
  <c r="FS35" i="7"/>
  <c r="GA35" i="7"/>
  <c r="GT35" i="7"/>
  <c r="CV35" i="7"/>
  <c r="EP35" i="7"/>
  <c r="CP55" i="7"/>
  <c r="DF55" i="7"/>
  <c r="HH55" i="7"/>
  <c r="FY55" i="7"/>
  <c r="GE55" i="7"/>
  <c r="CZ55" i="7"/>
  <c r="FD55" i="7"/>
  <c r="DY55" i="7"/>
  <c r="CN55" i="7"/>
  <c r="GP55" i="7"/>
  <c r="DW55" i="7"/>
  <c r="GV55" i="7"/>
  <c r="GK55" i="7"/>
  <c r="GG55" i="7"/>
  <c r="GX55" i="7"/>
  <c r="CV55" i="7"/>
  <c r="CT55" i="7"/>
  <c r="GC55" i="7"/>
  <c r="DH55" i="7"/>
  <c r="GT55" i="7"/>
  <c r="EV55" i="7"/>
  <c r="ER55" i="7"/>
  <c r="EA55" i="7"/>
  <c r="FJ55" i="7"/>
  <c r="HD55" i="7"/>
  <c r="EN55" i="7"/>
  <c r="HF55" i="7"/>
  <c r="HB55" i="7"/>
  <c r="HJ55" i="7"/>
  <c r="FH55" i="7"/>
  <c r="FO55" i="7"/>
  <c r="CL55" i="7"/>
  <c r="EG55" i="7"/>
  <c r="EI55" i="7"/>
  <c r="GI55" i="7"/>
  <c r="EN38" i="7"/>
  <c r="AA38" i="18"/>
  <c r="GX41" i="7"/>
  <c r="DQ41" i="7"/>
  <c r="HB41" i="7"/>
  <c r="EC41" i="7"/>
  <c r="DD41" i="7"/>
  <c r="GV41" i="7"/>
  <c r="FS41" i="7"/>
  <c r="DW41" i="7"/>
  <c r="FY41" i="7"/>
  <c r="EP41" i="7"/>
  <c r="EE41" i="7"/>
  <c r="DM41" i="7"/>
  <c r="FH41" i="7"/>
  <c r="CZ41" i="7"/>
  <c r="ER41" i="7"/>
  <c r="DY41" i="7"/>
  <c r="CP41" i="7"/>
  <c r="GK41" i="7"/>
  <c r="CR41" i="7"/>
  <c r="FO41" i="7"/>
  <c r="GI41" i="7"/>
  <c r="FB41" i="7"/>
  <c r="HH41" i="7"/>
  <c r="FD41" i="7"/>
  <c r="DB41" i="7"/>
  <c r="EI41" i="7"/>
  <c r="EV41" i="7"/>
  <c r="EN41" i="7"/>
  <c r="J17" i="18"/>
  <c r="GP17" i="7"/>
  <c r="FD40" i="7"/>
  <c r="GZ40" i="7"/>
  <c r="FS40" i="7"/>
  <c r="DW40" i="7"/>
  <c r="HH40" i="7"/>
  <c r="CP40" i="7"/>
  <c r="EG40" i="7"/>
  <c r="GT40" i="7"/>
  <c r="GR40" i="7"/>
  <c r="EC40" i="7"/>
  <c r="FU40" i="7"/>
  <c r="FF40" i="7"/>
  <c r="EV40" i="7"/>
  <c r="GK40" i="7"/>
  <c r="GE40" i="7"/>
  <c r="EX40" i="7"/>
  <c r="GC40" i="7"/>
  <c r="FJ40" i="7"/>
  <c r="DS40" i="7"/>
  <c r="DO40" i="7"/>
  <c r="FQ40" i="7"/>
  <c r="FW40" i="7"/>
  <c r="GV40" i="7"/>
  <c r="DU40" i="7"/>
  <c r="EP40" i="7"/>
  <c r="CX40" i="7"/>
  <c r="DH40" i="7"/>
  <c r="DD40" i="7"/>
  <c r="CZ40" i="7"/>
  <c r="EI40" i="7"/>
  <c r="EZ40" i="7"/>
  <c r="GA40" i="7"/>
  <c r="DB40" i="7"/>
  <c r="EN40" i="7"/>
  <c r="GG40" i="7"/>
  <c r="CV40" i="7"/>
  <c r="FH40" i="7"/>
  <c r="GX40" i="7"/>
  <c r="CN40" i="7"/>
  <c r="GG6" i="7"/>
  <c r="FY6" i="7"/>
  <c r="EX6" i="7"/>
  <c r="GK6" i="7"/>
  <c r="EE6" i="7"/>
  <c r="DB6" i="7"/>
  <c r="DH6" i="7"/>
  <c r="ER6" i="7"/>
  <c r="CP6" i="7"/>
  <c r="EA6" i="7"/>
  <c r="EP6" i="7"/>
  <c r="HB6" i="7"/>
  <c r="GE6" i="7"/>
  <c r="FB6" i="7"/>
  <c r="HL6" i="7"/>
  <c r="EN7" i="7"/>
  <c r="AA7" i="18"/>
  <c r="Q9" i="18"/>
  <c r="CL9" i="7"/>
  <c r="AF29" i="18"/>
  <c r="FO29" i="7"/>
  <c r="DH57" i="7"/>
  <c r="ET57" i="7"/>
  <c r="CT57" i="7"/>
  <c r="FD57" i="7"/>
  <c r="EE57" i="7"/>
  <c r="EG57" i="7"/>
  <c r="EX57" i="7"/>
  <c r="GR57" i="7"/>
  <c r="CP57" i="7"/>
  <c r="CL57" i="7"/>
  <c r="GT57" i="7"/>
  <c r="HD57" i="7"/>
  <c r="GG57" i="7"/>
  <c r="EV57" i="7"/>
  <c r="DW57" i="7"/>
  <c r="CX57" i="7"/>
  <c r="EC57" i="7"/>
  <c r="FO57" i="7"/>
  <c r="DO57" i="7"/>
  <c r="GC57" i="7"/>
  <c r="CN57" i="7"/>
  <c r="GZ57" i="7"/>
  <c r="GX57" i="7"/>
  <c r="FW57" i="7"/>
  <c r="EZ57" i="7"/>
  <c r="FF57" i="7"/>
  <c r="HF57" i="7"/>
  <c r="CV57" i="7"/>
  <c r="HL57" i="7"/>
  <c r="DU57" i="7"/>
  <c r="FH57" i="7"/>
  <c r="GK57" i="7"/>
  <c r="DD57" i="7"/>
  <c r="EP57" i="7"/>
  <c r="GA57" i="7"/>
  <c r="FS57" i="7"/>
  <c r="FY57" i="7"/>
  <c r="HH57" i="7"/>
  <c r="HJ57" i="7"/>
  <c r="CZ57" i="7"/>
  <c r="DY57" i="7"/>
  <c r="FJ57" i="7"/>
  <c r="FQ57" i="7"/>
  <c r="GI57" i="7"/>
  <c r="GP57" i="7"/>
  <c r="DB57" i="7"/>
  <c r="HD47" i="7"/>
  <c r="DQ47" i="7"/>
  <c r="DF47" i="7"/>
  <c r="GI47" i="7"/>
  <c r="GT47" i="7"/>
  <c r="EV47" i="7"/>
  <c r="EI47" i="7"/>
  <c r="GE47" i="7"/>
  <c r="DO47" i="7"/>
  <c r="FU47" i="7"/>
  <c r="CZ47" i="7"/>
  <c r="HJ47" i="7"/>
  <c r="CP47" i="7"/>
  <c r="EP47" i="7"/>
  <c r="FS47" i="7"/>
  <c r="CL47" i="7"/>
  <c r="DW47" i="7"/>
  <c r="FB47" i="7"/>
  <c r="DM47" i="7"/>
  <c r="DD47" i="7"/>
  <c r="EE47" i="7"/>
  <c r="FY47" i="7"/>
  <c r="CT47" i="7"/>
  <c r="DY47" i="7"/>
  <c r="ER47" i="7"/>
  <c r="DH47" i="7"/>
  <c r="HB47" i="7"/>
  <c r="FF47" i="7"/>
  <c r="CX47" i="7"/>
  <c r="GZ47" i="7"/>
  <c r="EX47" i="7"/>
  <c r="HH47" i="7"/>
  <c r="FW47" i="7"/>
  <c r="CN47" i="7"/>
  <c r="ET47" i="7"/>
  <c r="DS47" i="7"/>
  <c r="FD47" i="7"/>
  <c r="GA47" i="7"/>
  <c r="CR47" i="7"/>
  <c r="GV47" i="7"/>
  <c r="FQ47" i="7"/>
  <c r="GC47" i="7"/>
  <c r="FH47" i="7"/>
  <c r="FJ47" i="7"/>
  <c r="HL47" i="7"/>
  <c r="HF47" i="7"/>
  <c r="EA47" i="7"/>
  <c r="GG47" i="7"/>
  <c r="DU47" i="7"/>
  <c r="GP47" i="7"/>
  <c r="Q7" i="18"/>
  <c r="CL7" i="7"/>
  <c r="GE10" i="7"/>
  <c r="GI10" i="7"/>
  <c r="ER10" i="7"/>
  <c r="DU10" i="7"/>
  <c r="EE10" i="7"/>
  <c r="DQ10" i="7"/>
  <c r="EN10" i="7"/>
  <c r="GP10" i="7"/>
  <c r="GZ10" i="7"/>
  <c r="FQ10" i="7"/>
  <c r="FW10" i="7"/>
  <c r="EP10" i="7"/>
  <c r="HB10" i="7"/>
  <c r="GV10" i="7"/>
  <c r="ET10" i="7"/>
  <c r="HL10" i="7"/>
  <c r="DH10" i="7"/>
  <c r="GK10" i="7"/>
  <c r="DB10" i="7"/>
  <c r="FH10" i="7"/>
  <c r="FD10" i="7"/>
  <c r="DO10" i="7"/>
  <c r="GX10" i="7"/>
  <c r="EA10" i="7"/>
  <c r="FB10" i="7"/>
  <c r="DS10" i="7"/>
  <c r="HJ10" i="7"/>
  <c r="GG10" i="7"/>
  <c r="FF10" i="7"/>
  <c r="FY10" i="7"/>
  <c r="EV10" i="7"/>
  <c r="CV10" i="7"/>
  <c r="GR10" i="7"/>
  <c r="DM10" i="7"/>
  <c r="CZ10" i="7"/>
  <c r="CR10" i="7"/>
  <c r="FU10" i="7"/>
  <c r="CN10" i="7"/>
  <c r="FS27" i="7"/>
  <c r="HF27" i="7"/>
  <c r="GX27" i="7"/>
  <c r="FH27" i="7"/>
  <c r="FW27" i="7"/>
  <c r="HH27" i="7"/>
  <c r="FO26" i="7"/>
  <c r="DQ6" i="7"/>
  <c r="DU58" i="7"/>
  <c r="ET6" i="7"/>
  <c r="FD6" i="7"/>
  <c r="DW6" i="7"/>
  <c r="DY6" i="7"/>
  <c r="EN6" i="7"/>
  <c r="HL60" i="7"/>
  <c r="FS60" i="7"/>
  <c r="EX60" i="7"/>
  <c r="FU57" i="7"/>
  <c r="FO58" i="7"/>
  <c r="CN58" i="7"/>
  <c r="DS57" i="7"/>
  <c r="GP42" i="7"/>
  <c r="HB58" i="7"/>
  <c r="GI58" i="7"/>
  <c r="DQ58" i="7"/>
  <c r="FH37" i="7"/>
  <c r="FW37" i="7"/>
  <c r="HD10" i="7"/>
  <c r="GT37" i="7"/>
  <c r="EX37" i="7"/>
  <c r="DY10" i="7"/>
  <c r="FJ10" i="7"/>
  <c r="GI27" i="7"/>
  <c r="DM43" i="7"/>
  <c r="GT27" i="7"/>
  <c r="EX49" i="7"/>
  <c r="CP49" i="7"/>
  <c r="CZ6" i="7"/>
  <c r="FB27" i="7"/>
  <c r="DQ27" i="7"/>
  <c r="CT27" i="7"/>
  <c r="GV27" i="7"/>
  <c r="DS27" i="7"/>
  <c r="DO27" i="7"/>
  <c r="CN27" i="7"/>
  <c r="CL27" i="7"/>
  <c r="FY27" i="7"/>
  <c r="ET27" i="7"/>
  <c r="GR27" i="7"/>
  <c r="FQ27" i="7"/>
  <c r="CL6" i="7"/>
  <c r="CR6" i="7"/>
  <c r="GP6" i="7"/>
  <c r="EN29" i="7"/>
  <c r="DD6" i="7"/>
  <c r="ET31" i="7"/>
  <c r="FQ6" i="7"/>
  <c r="CT6" i="7"/>
  <c r="EI6" i="7"/>
  <c r="GT6" i="7"/>
  <c r="HD6" i="7"/>
  <c r="GX6" i="7"/>
  <c r="CV6" i="7"/>
  <c r="FU6" i="7"/>
  <c r="EV60" i="7"/>
  <c r="CN60" i="7"/>
  <c r="FB60" i="7"/>
  <c r="CP60" i="7"/>
  <c r="DF58" i="7"/>
  <c r="FU58" i="7"/>
  <c r="FJ58" i="7"/>
  <c r="CV58" i="7"/>
  <c r="HD50" i="7"/>
  <c r="EX50" i="7"/>
  <c r="DD50" i="7"/>
  <c r="GT10" i="7"/>
  <c r="CX37" i="7"/>
  <c r="CP10" i="7"/>
  <c r="ET37" i="7"/>
  <c r="DO37" i="7"/>
  <c r="ER60" i="7"/>
  <c r="HF24" i="7"/>
  <c r="FU37" i="7"/>
  <c r="HF10" i="7"/>
  <c r="CX10" i="7"/>
  <c r="EX10" i="7"/>
  <c r="EE27" i="7"/>
  <c r="GG49" i="7"/>
  <c r="EN49" i="7"/>
  <c r="GV49" i="7"/>
  <c r="DF6" i="7"/>
  <c r="HH10" i="7"/>
  <c r="FU24" i="7"/>
  <c r="GI24" i="7"/>
  <c r="FD24" i="7"/>
  <c r="DU42" i="7"/>
  <c r="GG42" i="7"/>
  <c r="GA27" i="7"/>
  <c r="GR47" i="7"/>
  <c r="EN57" i="7"/>
  <c r="DQ57" i="7"/>
  <c r="HB49" i="7"/>
  <c r="CN31" i="7"/>
  <c r="CV47" i="7"/>
  <c r="EP26" i="7"/>
  <c r="DW27" i="7"/>
  <c r="CZ27" i="7"/>
  <c r="EN27" i="7"/>
  <c r="FQ26" i="7"/>
  <c r="HL26" i="7"/>
  <c r="EN26" i="7"/>
  <c r="GC26" i="7"/>
  <c r="FH26" i="7"/>
  <c r="FD26" i="7"/>
  <c r="EC26" i="7"/>
  <c r="GP27" i="7"/>
  <c r="DY27" i="7"/>
  <c r="CX27" i="7"/>
  <c r="EG27" i="7"/>
  <c r="HJ27" i="7"/>
  <c r="DF27" i="7"/>
  <c r="FS26" i="7"/>
  <c r="GC27" i="7"/>
  <c r="HF6" i="7"/>
  <c r="GR31" i="7"/>
  <c r="CT31" i="7"/>
  <c r="DO31" i="7"/>
  <c r="FS31" i="7"/>
  <c r="EG31" i="7"/>
  <c r="GX31" i="7"/>
  <c r="GG31" i="7"/>
  <c r="FD31" i="7"/>
  <c r="HL31" i="7"/>
  <c r="DW31" i="7"/>
  <c r="GA31" i="7"/>
  <c r="EV58" i="7"/>
  <c r="GR55" i="7"/>
  <c r="FW31" i="7"/>
  <c r="GV6" i="7"/>
  <c r="FQ55" i="7"/>
  <c r="HJ31" i="7"/>
  <c r="DM6" i="7"/>
  <c r="GR6" i="7"/>
  <c r="EZ6" i="7"/>
  <c r="FJ6" i="7"/>
  <c r="DU6" i="7"/>
  <c r="CX6" i="7"/>
  <c r="DO6" i="7"/>
  <c r="CN6" i="7"/>
  <c r="FU60" i="7"/>
  <c r="CR60" i="7"/>
  <c r="CX60" i="7"/>
  <c r="GI60" i="7"/>
  <c r="DW60" i="7"/>
  <c r="CL35" i="7"/>
  <c r="CX64" i="7"/>
  <c r="DM17" i="7"/>
  <c r="CT64" i="7"/>
  <c r="EP64" i="7"/>
  <c r="EE64" i="7"/>
  <c r="GR35" i="7"/>
  <c r="FO47" i="7"/>
  <c r="DO55" i="7"/>
  <c r="EP55" i="7"/>
  <c r="HH64" i="7"/>
  <c r="DD55" i="7"/>
  <c r="FW55" i="7"/>
  <c r="HL55" i="7"/>
  <c r="HB64" i="7"/>
  <c r="FB35" i="7"/>
  <c r="EN58" i="7"/>
  <c r="FF58" i="7"/>
  <c r="GP58" i="7"/>
  <c r="GZ50" i="7"/>
  <c r="GA50" i="7"/>
  <c r="FQ50" i="7"/>
  <c r="DY50" i="7"/>
  <c r="DS55" i="7"/>
  <c r="DB35" i="7"/>
  <c r="EE35" i="7"/>
  <c r="DW10" i="7"/>
  <c r="FJ64" i="7"/>
  <c r="DM37" i="7"/>
  <c r="ET60" i="7"/>
  <c r="DD60" i="7"/>
  <c r="EC60" i="7"/>
  <c r="GP37" i="7"/>
  <c r="EN37" i="7"/>
  <c r="GC10" i="7"/>
  <c r="DD10" i="7"/>
  <c r="FS10" i="7"/>
  <c r="HF49" i="7"/>
  <c r="EV27" i="7"/>
  <c r="FB49" i="7"/>
  <c r="FF41" i="7"/>
  <c r="DF41" i="7"/>
  <c r="DH41" i="7"/>
  <c r="FQ41" i="7"/>
  <c r="GR26" i="7"/>
  <c r="CZ49" i="7"/>
  <c r="EC49" i="7"/>
  <c r="GI26" i="7"/>
  <c r="CT10" i="7"/>
  <c r="FB55" i="7"/>
  <c r="CT24" i="7"/>
  <c r="CX24" i="7"/>
  <c r="EE42" i="7"/>
  <c r="HB42" i="7"/>
  <c r="CT60" i="7"/>
  <c r="ER57" i="7"/>
  <c r="FB57" i="7"/>
  <c r="EA57" i="7"/>
  <c r="HB57" i="7"/>
  <c r="EN60" i="7"/>
  <c r="GE57" i="7"/>
  <c r="GV24" i="7"/>
  <c r="FF50" i="7"/>
  <c r="DQ28" i="7"/>
  <c r="GI28" i="7"/>
  <c r="GA28" i="7"/>
  <c r="HL28" i="7"/>
  <c r="HH28" i="7"/>
  <c r="DF28" i="7"/>
  <c r="GK28" i="7"/>
  <c r="ER28" i="7"/>
  <c r="CL28" i="7"/>
  <c r="GE28" i="7"/>
  <c r="EG28" i="7"/>
  <c r="CR28" i="7"/>
  <c r="CZ28" i="7"/>
  <c r="CX28" i="7"/>
  <c r="HB28" i="7"/>
  <c r="DY28" i="7"/>
  <c r="FD28" i="7"/>
  <c r="FJ28" i="7"/>
  <c r="DO28" i="7"/>
  <c r="ET28" i="7"/>
  <c r="FB28" i="7"/>
  <c r="DB28" i="7"/>
  <c r="EC28" i="7"/>
  <c r="EX28" i="7"/>
  <c r="CT28" i="7"/>
  <c r="GV28" i="7"/>
  <c r="GC28" i="7"/>
  <c r="CN28" i="7"/>
  <c r="DU28" i="7"/>
  <c r="FF7" i="7"/>
  <c r="FD7" i="7"/>
  <c r="ER7" i="7"/>
  <c r="HB7" i="7"/>
  <c r="ET7" i="7"/>
  <c r="GI7" i="7"/>
  <c r="DY7" i="7"/>
  <c r="CR7" i="7"/>
  <c r="FS7" i="7"/>
  <c r="EC7" i="7"/>
  <c r="GT7" i="7"/>
  <c r="DF7" i="7"/>
  <c r="GG7" i="7"/>
  <c r="DH7" i="7"/>
  <c r="FY7" i="7"/>
  <c r="HF7" i="7"/>
  <c r="EA7" i="7"/>
  <c r="FB7" i="7"/>
  <c r="CN7" i="7"/>
  <c r="CZ7" i="7"/>
  <c r="FO7" i="7"/>
  <c r="HL7" i="7"/>
  <c r="EI7" i="7"/>
  <c r="HH7" i="7"/>
  <c r="DU7" i="7"/>
  <c r="GT56" i="7"/>
  <c r="GP31" i="7"/>
  <c r="GP48" i="7"/>
  <c r="EZ60" i="7"/>
  <c r="CL10" i="7"/>
  <c r="EN50" i="7"/>
  <c r="HJ64" i="7"/>
  <c r="FD62" i="7"/>
  <c r="CL51" i="7"/>
  <c r="DD12" i="7"/>
  <c r="FW12" i="7"/>
  <c r="GX12" i="7"/>
  <c r="HH12" i="7"/>
  <c r="EZ12" i="7"/>
  <c r="DQ12" i="7"/>
  <c r="FU12" i="7"/>
  <c r="FS12" i="7"/>
  <c r="CR12" i="7"/>
  <c r="EG12" i="7"/>
  <c r="CN12" i="7"/>
  <c r="GI12" i="7"/>
  <c r="HB12" i="7"/>
  <c r="HD12" i="7"/>
  <c r="EP12" i="7"/>
  <c r="FB12" i="7"/>
  <c r="FQ12" i="7"/>
  <c r="EE12" i="7"/>
  <c r="FO12" i="7"/>
  <c r="EX12" i="7"/>
  <c r="CV12" i="7"/>
  <c r="GT12" i="7"/>
  <c r="FY12" i="7"/>
  <c r="DB12" i="7"/>
  <c r="CT12" i="7"/>
  <c r="GC12" i="7"/>
  <c r="DF12" i="7"/>
  <c r="DW12" i="7"/>
  <c r="FJ12" i="7"/>
  <c r="GE12" i="7"/>
  <c r="ER12" i="7"/>
  <c r="FD12" i="7"/>
  <c r="HJ12" i="7"/>
  <c r="GG12" i="7"/>
  <c r="EN12" i="7"/>
  <c r="GR12" i="7"/>
  <c r="EI12" i="7"/>
  <c r="DS12" i="7"/>
  <c r="CZ12" i="7"/>
  <c r="EA12" i="7"/>
  <c r="FF12" i="7"/>
  <c r="EC12" i="7"/>
  <c r="CX12" i="7"/>
  <c r="GK12" i="7"/>
  <c r="DM12" i="7"/>
  <c r="DH12" i="7"/>
  <c r="GP12" i="7"/>
  <c r="HF14" i="7"/>
  <c r="CX14" i="7"/>
  <c r="GA14" i="7"/>
  <c r="HJ14" i="7"/>
  <c r="DU61" i="7"/>
  <c r="HJ61" i="7"/>
  <c r="ER61" i="7"/>
  <c r="CP61" i="7"/>
  <c r="EV61" i="7"/>
  <c r="GP61" i="7"/>
  <c r="GZ61" i="7"/>
  <c r="EE61" i="7"/>
  <c r="EZ61" i="7"/>
  <c r="HF61" i="7"/>
  <c r="GE61" i="7"/>
  <c r="GK61" i="7"/>
  <c r="FQ61" i="7"/>
  <c r="DQ61" i="7"/>
  <c r="CV61" i="7"/>
  <c r="GG61" i="7"/>
  <c r="FF61" i="7"/>
  <c r="CN61" i="7"/>
  <c r="GI45" i="7"/>
  <c r="DY45" i="7"/>
  <c r="GX45" i="7"/>
  <c r="ET45" i="7"/>
  <c r="FH45" i="7"/>
  <c r="FS45" i="7"/>
  <c r="EZ45" i="7"/>
  <c r="CX45" i="7"/>
  <c r="AF24" i="18"/>
  <c r="FO24" i="7"/>
  <c r="GA43" i="7"/>
  <c r="CR43" i="7"/>
  <c r="ET43" i="7"/>
  <c r="GK43" i="7"/>
  <c r="DD43" i="7"/>
  <c r="GZ43" i="7"/>
  <c r="EP43" i="7"/>
  <c r="FY43" i="7"/>
  <c r="EA43" i="7"/>
  <c r="FD43" i="7"/>
  <c r="GC43" i="7"/>
  <c r="HJ43" i="7"/>
  <c r="HL43" i="7"/>
  <c r="DU43" i="7"/>
  <c r="GX43" i="7"/>
  <c r="GV43" i="7"/>
  <c r="FW43" i="7"/>
  <c r="CL43" i="7"/>
  <c r="GR43" i="7"/>
  <c r="DO43" i="7"/>
  <c r="FB43" i="7"/>
  <c r="CX43" i="7"/>
  <c r="ER43" i="7"/>
  <c r="GI43" i="7"/>
  <c r="DH43" i="7"/>
  <c r="CZ43" i="7"/>
  <c r="HD43" i="7"/>
  <c r="EE43" i="7"/>
  <c r="EI43" i="7"/>
  <c r="CT43" i="7"/>
  <c r="EZ43" i="7"/>
  <c r="FH43" i="7"/>
  <c r="DS43" i="7"/>
  <c r="FJ43" i="7"/>
  <c r="DY43" i="7"/>
  <c r="CP43" i="7"/>
  <c r="HB43" i="7"/>
  <c r="HH43" i="7"/>
  <c r="EX43" i="7"/>
  <c r="FQ43" i="7"/>
  <c r="FF43" i="7"/>
  <c r="GP43" i="7"/>
  <c r="EV43" i="7"/>
  <c r="EN43" i="7"/>
  <c r="EG43" i="7"/>
  <c r="DB43" i="7"/>
  <c r="AH49" i="18"/>
  <c r="GP49" i="7"/>
  <c r="AA42" i="18"/>
  <c r="EN42" i="7"/>
  <c r="EN24" i="7"/>
  <c r="AA24" i="18"/>
  <c r="DO52" i="7"/>
  <c r="FO52" i="7"/>
  <c r="EV52" i="7"/>
  <c r="HJ52" i="7"/>
  <c r="FU52" i="7"/>
  <c r="DU52" i="7"/>
  <c r="DF52" i="7"/>
  <c r="DH52" i="7"/>
  <c r="CX52" i="7"/>
  <c r="CR52" i="7"/>
  <c r="FB52" i="7"/>
  <c r="CZ52" i="7"/>
  <c r="ET52" i="7"/>
  <c r="CT52" i="7"/>
  <c r="FS52" i="7"/>
  <c r="EN52" i="7"/>
  <c r="AF9" i="18"/>
  <c r="FO9" i="7"/>
  <c r="Q37" i="18"/>
  <c r="CL37" i="7"/>
  <c r="FJ16" i="7"/>
  <c r="FF16" i="7"/>
  <c r="CZ16" i="7"/>
  <c r="DD16" i="7"/>
  <c r="HB16" i="7"/>
  <c r="DQ16" i="7"/>
  <c r="ET16" i="7"/>
  <c r="EA16" i="7"/>
  <c r="GX16" i="7"/>
  <c r="GG16" i="7"/>
  <c r="FW16" i="7"/>
  <c r="HL16" i="7"/>
  <c r="GI16" i="7"/>
  <c r="CX16" i="7"/>
  <c r="DU16" i="7"/>
  <c r="CL16" i="7"/>
  <c r="FQ16" i="7"/>
  <c r="CP16" i="7"/>
  <c r="DF16" i="7"/>
  <c r="CN16" i="7"/>
  <c r="EI16" i="7"/>
  <c r="ER16" i="7"/>
  <c r="FU16" i="7"/>
  <c r="HD16" i="7"/>
  <c r="GT16" i="7"/>
  <c r="FH16" i="7"/>
  <c r="HH16" i="7"/>
  <c r="HJ16" i="7"/>
  <c r="GA16" i="7"/>
  <c r="GC16" i="7"/>
  <c r="GE16" i="7"/>
  <c r="EZ16" i="7"/>
  <c r="FO16" i="7"/>
  <c r="CR16" i="7"/>
  <c r="DB16" i="7"/>
  <c r="GV16" i="7"/>
  <c r="DY16" i="7"/>
  <c r="FB16" i="7"/>
  <c r="DM16" i="7"/>
  <c r="DH16" i="7"/>
  <c r="FD16" i="7"/>
  <c r="GR16" i="7"/>
  <c r="CT16" i="7"/>
  <c r="EG16" i="7"/>
  <c r="EE16" i="7"/>
  <c r="CN23" i="7"/>
  <c r="GG23" i="7"/>
  <c r="EE23" i="7"/>
  <c r="HD23" i="7"/>
  <c r="CR23" i="7"/>
  <c r="FY23" i="7"/>
  <c r="CL23" i="7"/>
  <c r="EG23" i="7"/>
  <c r="GI23" i="7"/>
  <c r="GC23" i="7"/>
  <c r="DH23" i="7"/>
  <c r="EP23" i="7"/>
  <c r="DO23" i="7"/>
  <c r="HF23" i="7"/>
  <c r="HJ23" i="7"/>
  <c r="FO23" i="7"/>
  <c r="GP23" i="7"/>
  <c r="EN23" i="7"/>
  <c r="DY23" i="7"/>
  <c r="DS23" i="7"/>
  <c r="ER23" i="7"/>
  <c r="FW23" i="7"/>
  <c r="EX23" i="7"/>
  <c r="DF23" i="7"/>
  <c r="FQ23" i="7"/>
  <c r="FF23" i="7"/>
  <c r="DD23" i="7"/>
  <c r="EI23" i="7"/>
  <c r="DB23" i="7"/>
  <c r="CT23" i="7"/>
  <c r="EV23" i="7"/>
  <c r="FB23" i="7"/>
  <c r="HH23" i="7"/>
  <c r="EZ23" i="7"/>
  <c r="DM23" i="7"/>
  <c r="GR23" i="7"/>
  <c r="CV23" i="7"/>
  <c r="CP23" i="7"/>
  <c r="FJ23" i="7"/>
  <c r="ET23" i="7"/>
  <c r="FU23" i="7"/>
  <c r="HB23" i="7"/>
  <c r="CX23" i="7"/>
  <c r="GT23" i="7"/>
  <c r="DW23" i="7"/>
  <c r="CZ23" i="7"/>
  <c r="FH23" i="7"/>
  <c r="DH25" i="7"/>
  <c r="GV25" i="7"/>
  <c r="CZ25" i="7"/>
  <c r="FH25" i="7"/>
  <c r="GR25" i="7"/>
  <c r="CT25" i="7"/>
  <c r="FU25" i="7"/>
  <c r="EG25" i="7"/>
  <c r="EZ25" i="7"/>
  <c r="CR25" i="7"/>
  <c r="DO25" i="7"/>
  <c r="DU25" i="7"/>
  <c r="GP25" i="7"/>
  <c r="GT25" i="7"/>
  <c r="HB25" i="7"/>
  <c r="DY25" i="7"/>
  <c r="EC25" i="7"/>
  <c r="EX25" i="7"/>
  <c r="GE25" i="7"/>
  <c r="EE25" i="7"/>
  <c r="CV25" i="7"/>
  <c r="EV25" i="7"/>
  <c r="CN25" i="7"/>
  <c r="HD25" i="7"/>
  <c r="EN25" i="7"/>
  <c r="FW25" i="7"/>
  <c r="ER25" i="7"/>
  <c r="FF25" i="7"/>
  <c r="FY25" i="7"/>
  <c r="DW25" i="7"/>
  <c r="FJ25" i="7"/>
  <c r="GG25" i="7"/>
  <c r="DQ25" i="7"/>
  <c r="HF25" i="7"/>
  <c r="GK25" i="7"/>
  <c r="CX25" i="7"/>
  <c r="DM25" i="7"/>
  <c r="GC25" i="7"/>
  <c r="GX25" i="7"/>
  <c r="FB25" i="7"/>
  <c r="DB25" i="7"/>
  <c r="HL25" i="7"/>
  <c r="FD25" i="7"/>
  <c r="DS25" i="7"/>
  <c r="FJ18" i="7"/>
  <c r="GX18" i="7"/>
  <c r="DU18" i="7"/>
  <c r="CN18" i="7"/>
  <c r="GA18" i="7"/>
  <c r="CP18" i="7"/>
  <c r="CZ18" i="7"/>
  <c r="CV18" i="7"/>
  <c r="CT18" i="7"/>
  <c r="FS18" i="7"/>
  <c r="FD18" i="7"/>
  <c r="FF18" i="7"/>
  <c r="DF18" i="7"/>
  <c r="FW18" i="7"/>
  <c r="DQ18" i="7"/>
  <c r="CR18" i="7"/>
  <c r="GG18" i="7"/>
  <c r="EG18" i="7"/>
  <c r="DD18" i="7"/>
  <c r="FO18" i="7"/>
  <c r="EA18" i="7"/>
  <c r="FQ18" i="7"/>
  <c r="FU18" i="7"/>
  <c r="HF18" i="7"/>
  <c r="EC18" i="7"/>
  <c r="HH18" i="7"/>
  <c r="DM18" i="7"/>
  <c r="FY18" i="7"/>
  <c r="HL18" i="7"/>
  <c r="EV18" i="7"/>
  <c r="EZ18" i="7"/>
  <c r="HD18" i="7"/>
  <c r="GP18" i="7"/>
  <c r="GR18" i="7"/>
  <c r="GC18" i="7"/>
  <c r="DW18" i="7"/>
  <c r="GV18" i="7"/>
  <c r="EX18" i="7"/>
  <c r="DO18" i="7"/>
  <c r="DS18" i="7"/>
  <c r="CX18" i="7"/>
  <c r="ET18" i="7"/>
  <c r="HJ18" i="7"/>
  <c r="GI18" i="7"/>
  <c r="V40" i="18"/>
  <c r="DM40" i="7"/>
  <c r="EC53" i="7"/>
  <c r="GG53" i="7"/>
  <c r="EA53" i="7"/>
  <c r="FS53" i="7"/>
  <c r="GR53" i="7"/>
  <c r="DU53" i="7"/>
  <c r="GP53" i="7"/>
  <c r="CR53" i="7"/>
  <c r="FW53" i="7"/>
  <c r="FQ53" i="7"/>
  <c r="HD53" i="7"/>
  <c r="EN53" i="7"/>
  <c r="FJ53" i="7"/>
  <c r="FY53" i="7"/>
  <c r="CX53" i="7"/>
  <c r="CP53" i="7"/>
  <c r="DO53" i="7"/>
  <c r="GK53" i="7"/>
  <c r="ER53" i="7"/>
  <c r="DH53" i="7"/>
  <c r="EP53" i="7"/>
  <c r="GX53" i="7"/>
  <c r="HL53" i="7"/>
  <c r="DY53" i="7"/>
  <c r="GZ53" i="7"/>
  <c r="EZ53" i="7"/>
  <c r="GC53" i="7"/>
  <c r="HB53" i="7"/>
  <c r="GA53" i="7"/>
  <c r="DD53" i="7"/>
  <c r="ET53" i="7"/>
  <c r="EX53" i="7"/>
  <c r="DM53" i="7"/>
  <c r="FO53" i="7"/>
  <c r="EE53" i="7"/>
  <c r="GI53" i="7"/>
  <c r="DQ53" i="7"/>
  <c r="GV53" i="7"/>
  <c r="DF53" i="7"/>
  <c r="CT53" i="7"/>
  <c r="DS53" i="7"/>
  <c r="DB53" i="7"/>
  <c r="EI53" i="7"/>
  <c r="FB53" i="7"/>
  <c r="EV53" i="7"/>
  <c r="FD53" i="7"/>
  <c r="EX32" i="7"/>
  <c r="EE32" i="7"/>
  <c r="EC32" i="7"/>
  <c r="GX32" i="7"/>
  <c r="HL32" i="7"/>
  <c r="GA32" i="7"/>
  <c r="GC32" i="7"/>
  <c r="DD32" i="7"/>
  <c r="GG32" i="7"/>
  <c r="FF32" i="7"/>
  <c r="DF32" i="7"/>
  <c r="ER32" i="7"/>
  <c r="CP32" i="7"/>
  <c r="DM32" i="7"/>
  <c r="HF32" i="7"/>
  <c r="GR32" i="7"/>
  <c r="FQ32" i="7"/>
  <c r="FO32" i="7"/>
  <c r="DQ32" i="7"/>
  <c r="FB32" i="7"/>
  <c r="HB32" i="7"/>
  <c r="DY32" i="7"/>
  <c r="DW32" i="7"/>
  <c r="DS32" i="7"/>
  <c r="CX32" i="7"/>
  <c r="EP32" i="7"/>
  <c r="EV32" i="7"/>
  <c r="FY32" i="7"/>
  <c r="FH32" i="7"/>
  <c r="ET32" i="7"/>
  <c r="EN32" i="7"/>
  <c r="FS32" i="7"/>
  <c r="DH32" i="7"/>
  <c r="EZ32" i="7"/>
  <c r="GI32" i="7"/>
  <c r="CN32" i="7"/>
  <c r="DO32" i="7"/>
  <c r="EA32" i="7"/>
  <c r="FU32" i="7"/>
  <c r="CL32" i="7"/>
  <c r="FD32" i="7"/>
  <c r="GE32" i="7"/>
  <c r="GT32" i="7"/>
  <c r="EG32" i="7"/>
  <c r="Q49" i="18"/>
  <c r="CL49" i="7"/>
  <c r="CT45" i="7"/>
  <c r="HB45" i="7"/>
  <c r="DB45" i="7"/>
  <c r="EG45" i="7"/>
  <c r="CV45" i="7"/>
  <c r="FY45" i="7"/>
  <c r="ER45" i="7"/>
  <c r="FJ45" i="7"/>
  <c r="CN45" i="7"/>
  <c r="HH45" i="7"/>
  <c r="EP45" i="7"/>
  <c r="GP45" i="7"/>
  <c r="CR65" i="7"/>
  <c r="EA14" i="7"/>
  <c r="CR14" i="7"/>
  <c r="FW14" i="7"/>
  <c r="HB14" i="7"/>
  <c r="DM14" i="7"/>
  <c r="DD14" i="7"/>
  <c r="GX14" i="7"/>
  <c r="EI14" i="7"/>
  <c r="DS14" i="7"/>
  <c r="HH14" i="7"/>
  <c r="FJ14" i="7"/>
  <c r="CL14" i="7"/>
  <c r="FB14" i="7"/>
  <c r="FO45" i="7"/>
  <c r="FQ65" i="7"/>
  <c r="GA65" i="7"/>
  <c r="DD65" i="7"/>
  <c r="EV65" i="7"/>
  <c r="FF65" i="7"/>
  <c r="EG65" i="7"/>
  <c r="DB65" i="7"/>
  <c r="GP65" i="7"/>
  <c r="GX65" i="7"/>
  <c r="FU65" i="7"/>
  <c r="CV65" i="7"/>
  <c r="EZ65" i="7"/>
  <c r="DM38" i="7"/>
  <c r="DY52" i="7"/>
  <c r="DW61" i="7"/>
  <c r="FY48" i="7"/>
  <c r="EX61" i="7"/>
  <c r="EP48" i="7"/>
  <c r="FH48" i="7"/>
  <c r="FF52" i="7"/>
  <c r="EA61" i="7"/>
  <c r="FW48" i="7"/>
  <c r="GR61" i="7"/>
  <c r="GI48" i="7"/>
  <c r="DO61" i="7"/>
  <c r="GA61" i="7"/>
  <c r="EG61" i="7"/>
  <c r="HD61" i="7"/>
  <c r="HH61" i="7"/>
  <c r="AA50" i="18"/>
  <c r="EP61" i="7"/>
  <c r="CV48" i="7"/>
  <c r="FW61" i="7"/>
  <c r="CL52" i="7"/>
  <c r="HB52" i="7"/>
  <c r="GX52" i="7"/>
  <c r="EC52" i="7"/>
  <c r="FD52" i="7"/>
  <c r="CV52" i="7"/>
  <c r="GZ52" i="7"/>
  <c r="HD52" i="7"/>
  <c r="DM48" i="7"/>
  <c r="FF44" i="7"/>
  <c r="DM44" i="7"/>
  <c r="GK16" i="7"/>
  <c r="DS44" i="7"/>
  <c r="GE11" i="7"/>
  <c r="HL11" i="7"/>
  <c r="EG11" i="7"/>
  <c r="DF43" i="7"/>
  <c r="FU43" i="7"/>
  <c r="GE43" i="7"/>
  <c r="DD45" i="7"/>
  <c r="GP7" i="7"/>
  <c r="GK32" i="7"/>
  <c r="EG53" i="7"/>
  <c r="EA52" i="7"/>
  <c r="DO12" i="7"/>
  <c r="EV12" i="7"/>
  <c r="GA12" i="7"/>
  <c r="HF16" i="7"/>
  <c r="DW16" i="7"/>
  <c r="DD44" i="7"/>
  <c r="GV44" i="7"/>
  <c r="EI25" i="7"/>
  <c r="FS25" i="7"/>
  <c r="GX23" i="7"/>
  <c r="GK23" i="7"/>
  <c r="EP18" i="7"/>
  <c r="GE18" i="7"/>
  <c r="GE23" i="7"/>
  <c r="CR32" i="7"/>
  <c r="EI32" i="7"/>
  <c r="CT32" i="7"/>
  <c r="FF53" i="7"/>
  <c r="GT53" i="7"/>
  <c r="GA23" i="7"/>
  <c r="FS61" i="7"/>
  <c r="CL61" i="7"/>
  <c r="FH52" i="7"/>
  <c r="FB11" i="7"/>
  <c r="CP11" i="7"/>
  <c r="FS11" i="7"/>
  <c r="DD11" i="7"/>
  <c r="GG11" i="7"/>
  <c r="FJ11" i="7"/>
  <c r="GC11" i="7"/>
  <c r="DY11" i="7"/>
  <c r="ER11" i="7"/>
  <c r="FW11" i="7"/>
  <c r="FQ11" i="7"/>
  <c r="HF11" i="7"/>
  <c r="DU11" i="7"/>
  <c r="DS11" i="7"/>
  <c r="EE11" i="7"/>
  <c r="EC11" i="7"/>
  <c r="EA11" i="7"/>
  <c r="FY11" i="7"/>
  <c r="CT11" i="7"/>
  <c r="FD11" i="7"/>
  <c r="FU11" i="7"/>
  <c r="DB11" i="7"/>
  <c r="HJ11" i="7"/>
  <c r="GX11" i="7"/>
  <c r="DW11" i="7"/>
  <c r="GA11" i="7"/>
  <c r="CL11" i="7"/>
  <c r="CV11" i="7"/>
  <c r="EN11" i="7"/>
  <c r="FO11" i="7"/>
  <c r="CZ11" i="7"/>
  <c r="DQ11" i="7"/>
  <c r="HH11" i="7"/>
  <c r="GK11" i="7"/>
  <c r="CX11" i="7"/>
  <c r="FF11" i="7"/>
  <c r="EX11" i="7"/>
  <c r="DO11" i="7"/>
  <c r="GT11" i="7"/>
  <c r="GV11" i="7"/>
  <c r="EZ11" i="7"/>
  <c r="CR11" i="7"/>
  <c r="HD11" i="7"/>
  <c r="AA17" i="18"/>
  <c r="EN17" i="7"/>
  <c r="AF40" i="18"/>
  <c r="FO40" i="7"/>
  <c r="EA44" i="7"/>
  <c r="ET44" i="7"/>
  <c r="EZ44" i="7"/>
  <c r="HL44" i="7"/>
  <c r="DO44" i="7"/>
  <c r="CT44" i="7"/>
  <c r="EP44" i="7"/>
  <c r="GT44" i="7"/>
  <c r="EC44" i="7"/>
  <c r="EN44" i="7"/>
  <c r="FY44" i="7"/>
  <c r="GP44" i="7"/>
  <c r="GI44" i="7"/>
  <c r="DB44" i="7"/>
  <c r="FH44" i="7"/>
  <c r="CZ44" i="7"/>
  <c r="EE44" i="7"/>
  <c r="GK44" i="7"/>
  <c r="CN44" i="7"/>
  <c r="CX44" i="7"/>
  <c r="DH44" i="7"/>
  <c r="GR44" i="7"/>
  <c r="HF44" i="7"/>
  <c r="FW44" i="7"/>
  <c r="DU44" i="7"/>
  <c r="HD44" i="7"/>
  <c r="EG44" i="7"/>
  <c r="GE44" i="7"/>
  <c r="CV44" i="7"/>
  <c r="FD44" i="7"/>
  <c r="EV44" i="7"/>
  <c r="GC44" i="7"/>
  <c r="ER44" i="7"/>
  <c r="CP44" i="7"/>
  <c r="GZ44" i="7"/>
  <c r="FQ44" i="7"/>
  <c r="DF44" i="7"/>
  <c r="FS44" i="7"/>
  <c r="FU44" i="7"/>
  <c r="FB44" i="7"/>
  <c r="HH44" i="7"/>
  <c r="GX44" i="7"/>
  <c r="GA44" i="7"/>
  <c r="FU45" i="7"/>
  <c r="EN33" i="7"/>
  <c r="HJ45" i="7"/>
  <c r="EI45" i="7"/>
  <c r="DQ45" i="7"/>
  <c r="HD45" i="7"/>
  <c r="GC45" i="7"/>
  <c r="EV45" i="7"/>
  <c r="DS45" i="7"/>
  <c r="EX45" i="7"/>
  <c r="HL45" i="7"/>
  <c r="GK65" i="7"/>
  <c r="FS14" i="7"/>
  <c r="EX14" i="7"/>
  <c r="GP14" i="7"/>
  <c r="GV14" i="7"/>
  <c r="DH14" i="7"/>
  <c r="FQ14" i="7"/>
  <c r="GG14" i="7"/>
  <c r="CV14" i="7"/>
  <c r="HL14" i="7"/>
  <c r="GT14" i="7"/>
  <c r="GK14" i="7"/>
  <c r="EV14" i="7"/>
  <c r="FD14" i="7"/>
  <c r="CZ65" i="7"/>
  <c r="CZ61" i="7"/>
  <c r="EC65" i="7"/>
  <c r="FY65" i="7"/>
  <c r="CL65" i="7"/>
  <c r="EN65" i="7"/>
  <c r="GT65" i="7"/>
  <c r="FJ65" i="7"/>
  <c r="HJ65" i="7"/>
  <c r="FO65" i="7"/>
  <c r="GZ65" i="7"/>
  <c r="FS65" i="7"/>
  <c r="HF65" i="7"/>
  <c r="DM65" i="7"/>
  <c r="EE14" i="7"/>
  <c r="DS52" i="7"/>
  <c r="HL52" i="7"/>
  <c r="CL41" i="7"/>
  <c r="GI61" i="7"/>
  <c r="GK48" i="7"/>
  <c r="GV61" i="7"/>
  <c r="FD48" i="7"/>
  <c r="FO10" i="7"/>
  <c r="GZ48" i="7"/>
  <c r="EN16" i="7"/>
  <c r="FY61" i="7"/>
  <c r="EC48" i="7"/>
  <c r="ET61" i="7"/>
  <c r="FS48" i="7"/>
  <c r="CX61" i="7"/>
  <c r="EC61" i="7"/>
  <c r="GX61" i="7"/>
  <c r="GP38" i="7"/>
  <c r="CN48" i="7"/>
  <c r="DM11" i="7"/>
  <c r="GC52" i="7"/>
  <c r="HH48" i="7"/>
  <c r="FD61" i="7"/>
  <c r="EG48" i="7"/>
  <c r="GV52" i="7"/>
  <c r="FJ52" i="7"/>
  <c r="GA52" i="7"/>
  <c r="GI52" i="7"/>
  <c r="DQ52" i="7"/>
  <c r="EP52" i="7"/>
  <c r="FW52" i="7"/>
  <c r="GR52" i="7"/>
  <c r="GP16" i="7"/>
  <c r="FO44" i="7"/>
  <c r="EI44" i="7"/>
  <c r="DS16" i="7"/>
  <c r="HB11" i="7"/>
  <c r="DH11" i="7"/>
  <c r="DQ43" i="7"/>
  <c r="CN43" i="7"/>
  <c r="GT45" i="7"/>
  <c r="CV53" i="7"/>
  <c r="HJ53" i="7"/>
  <c r="GE53" i="7"/>
  <c r="DU12" i="7"/>
  <c r="ET12" i="7"/>
  <c r="HL12" i="7"/>
  <c r="CV16" i="7"/>
  <c r="FS16" i="7"/>
  <c r="GG44" i="7"/>
  <c r="DQ44" i="7"/>
  <c r="DU23" i="7"/>
  <c r="GI25" i="7"/>
  <c r="DY18" i="7"/>
  <c r="ET25" i="7"/>
  <c r="DH18" i="7"/>
  <c r="EA25" i="7"/>
  <c r="EP25" i="7"/>
  <c r="EE18" i="7"/>
  <c r="EA23" i="7"/>
  <c r="CZ32" i="7"/>
  <c r="DB32" i="7"/>
  <c r="HJ32" i="7"/>
  <c r="FU53" i="7"/>
  <c r="DW53" i="7"/>
  <c r="FH18" i="7"/>
  <c r="GA25" i="7"/>
  <c r="GT18" i="7"/>
  <c r="EX44" i="7"/>
  <c r="EC23" i="7"/>
  <c r="DF25" i="7"/>
  <c r="FB48" i="7"/>
  <c r="CP48" i="7"/>
  <c r="HF48" i="7"/>
  <c r="CT48" i="7"/>
  <c r="FU48" i="7"/>
  <c r="EZ48" i="7"/>
  <c r="DS48" i="7"/>
  <c r="CZ48" i="7"/>
  <c r="GX48" i="7"/>
  <c r="EA48" i="7"/>
  <c r="EV48" i="7"/>
  <c r="FO48" i="7"/>
  <c r="EN48" i="7"/>
  <c r="GR48" i="7"/>
  <c r="DH48" i="7"/>
  <c r="HD48" i="7"/>
  <c r="GA48" i="7"/>
  <c r="GV48" i="7"/>
  <c r="DO48" i="7"/>
  <c r="ET48" i="7"/>
  <c r="FW65" i="7"/>
  <c r="CN65" i="7"/>
  <c r="Q40" i="18"/>
  <c r="CL40" i="7"/>
  <c r="EE45" i="7"/>
  <c r="FF45" i="7"/>
  <c r="FB45" i="7"/>
  <c r="EN45" i="7"/>
  <c r="DO45" i="7"/>
  <c r="EC45" i="7"/>
  <c r="GR45" i="7"/>
  <c r="FQ45" i="7"/>
  <c r="EA45" i="7"/>
  <c r="FW45" i="7"/>
  <c r="CZ45" i="7"/>
  <c r="DM45" i="7"/>
  <c r="GK45" i="7"/>
  <c r="CZ14" i="7"/>
  <c r="HH65" i="7"/>
  <c r="HL65" i="7"/>
  <c r="CP14" i="7"/>
  <c r="DY14" i="7"/>
  <c r="DQ14" i="7"/>
  <c r="GE14" i="7"/>
  <c r="FF14" i="7"/>
  <c r="ER14" i="7"/>
  <c r="EZ14" i="7"/>
  <c r="FO14" i="7"/>
  <c r="GR14" i="7"/>
  <c r="HD14" i="7"/>
  <c r="EC14" i="7"/>
  <c r="FU14" i="7"/>
  <c r="GR65" i="7"/>
  <c r="DW65" i="7"/>
  <c r="GP50" i="7"/>
  <c r="ER65" i="7"/>
  <c r="DF65" i="7"/>
  <c r="FH65" i="7"/>
  <c r="DS65" i="7"/>
  <c r="CP65" i="7"/>
  <c r="EE65" i="7"/>
  <c r="EP65" i="7"/>
  <c r="EA65" i="7"/>
  <c r="EX65" i="7"/>
  <c r="DO65" i="7"/>
  <c r="FO38" i="7"/>
  <c r="DQ65" i="7"/>
  <c r="DB14" i="7"/>
  <c r="CX65" i="7"/>
  <c r="GP26" i="7"/>
  <c r="J31" i="18"/>
  <c r="HB61" i="7"/>
  <c r="GT48" i="7"/>
  <c r="DM26" i="7"/>
  <c r="DH61" i="7"/>
  <c r="EN61" i="7"/>
  <c r="GP35" i="7"/>
  <c r="CR48" i="7"/>
  <c r="DD48" i="7"/>
  <c r="EI61" i="7"/>
  <c r="EE48" i="7"/>
  <c r="DU48" i="7"/>
  <c r="DS61" i="7"/>
  <c r="DB61" i="7"/>
  <c r="CT61" i="7"/>
  <c r="DQ48" i="7"/>
  <c r="HL48" i="7"/>
  <c r="DB48" i="7"/>
  <c r="EI52" i="7"/>
  <c r="DD52" i="7"/>
  <c r="EN47" i="7"/>
  <c r="FU61" i="7"/>
  <c r="HL61" i="7"/>
  <c r="FF48" i="7"/>
  <c r="FY52" i="7"/>
  <c r="DM52" i="7"/>
  <c r="DB52" i="7"/>
  <c r="GE52" i="7"/>
  <c r="EE52" i="7"/>
  <c r="CP52" i="7"/>
  <c r="EX52" i="7"/>
  <c r="GT52" i="7"/>
  <c r="CX48" i="7"/>
  <c r="EC16" i="7"/>
  <c r="EI11" i="7"/>
  <c r="EV11" i="7"/>
  <c r="GI11" i="7"/>
  <c r="GT43" i="7"/>
  <c r="HF43" i="7"/>
  <c r="FO43" i="7"/>
  <c r="GV32" i="7"/>
  <c r="CZ53" i="7"/>
  <c r="EP16" i="7"/>
  <c r="HB44" i="7"/>
  <c r="GV12" i="7"/>
  <c r="CP12" i="7"/>
  <c r="HF12" i="7"/>
  <c r="EV16" i="7"/>
  <c r="EX16" i="7"/>
  <c r="CL44" i="7"/>
  <c r="HJ25" i="7"/>
  <c r="ET14" i="7"/>
  <c r="EI18" i="7"/>
  <c r="FQ25" i="7"/>
  <c r="HB18" i="7"/>
  <c r="DQ23" i="7"/>
  <c r="FS23" i="7"/>
  <c r="CV32" i="7"/>
  <c r="GP32" i="7"/>
  <c r="DU32" i="7"/>
  <c r="HD32" i="7"/>
  <c r="FH53" i="7"/>
  <c r="CN53" i="7"/>
  <c r="DD25" i="7"/>
  <c r="DD61" i="7"/>
  <c r="FJ61" i="7"/>
  <c r="GK7" i="7"/>
  <c r="GE7" i="7"/>
  <c r="DO7" i="7"/>
  <c r="FJ7" i="7"/>
  <c r="FH7" i="7"/>
  <c r="GX7" i="7"/>
  <c r="EE7" i="7"/>
  <c r="EZ7" i="7"/>
  <c r="FU7" i="7"/>
  <c r="DQ7" i="7"/>
  <c r="GV7" i="7"/>
  <c r="CT7" i="7"/>
  <c r="HJ7" i="7"/>
  <c r="DD7" i="7"/>
  <c r="FH9" i="7"/>
  <c r="GK9" i="7"/>
  <c r="ET9" i="7"/>
  <c r="DD9" i="7"/>
  <c r="EA9" i="7"/>
  <c r="FJ9" i="7"/>
  <c r="CP9" i="7"/>
  <c r="FD9" i="7"/>
  <c r="HL9" i="7"/>
  <c r="EV9" i="7"/>
  <c r="DH9" i="7"/>
  <c r="EE9" i="7"/>
  <c r="FY9" i="7"/>
  <c r="DS9" i="7"/>
  <c r="HN56" i="7" l="1"/>
  <c r="EL54" i="7"/>
  <c r="DK30" i="7"/>
  <c r="FL34" i="7"/>
  <c r="DK38" i="7"/>
  <c r="HN51" i="7"/>
  <c r="DK56" i="7"/>
  <c r="EK59" i="7"/>
  <c r="EL33" i="7"/>
  <c r="DK62" i="7"/>
  <c r="HO30" i="7"/>
  <c r="DJ62" i="7"/>
  <c r="FM54" i="7"/>
  <c r="FM17" i="7"/>
  <c r="EL21" i="7"/>
  <c r="FM21" i="7"/>
  <c r="HN62" i="7"/>
  <c r="EK63" i="7"/>
  <c r="FM59" i="7"/>
  <c r="GM33" i="7"/>
  <c r="FM34" i="7"/>
  <c r="EL46" i="7"/>
  <c r="DK46" i="7"/>
  <c r="EL62" i="7"/>
  <c r="FL62" i="7"/>
  <c r="HO56" i="7"/>
  <c r="GN21" i="7"/>
  <c r="DK34" i="7"/>
  <c r="GN34" i="7"/>
  <c r="GN59" i="7"/>
  <c r="DK8" i="7"/>
  <c r="HO62" i="7"/>
  <c r="FL30" i="7"/>
  <c r="FM46" i="7"/>
  <c r="HN46" i="7"/>
  <c r="HO46" i="7"/>
  <c r="FM8" i="7"/>
  <c r="GM30" i="7"/>
  <c r="EK38" i="7"/>
  <c r="GM59" i="7"/>
  <c r="EL30" i="7"/>
  <c r="EL17" i="7"/>
  <c r="DK21" i="7"/>
  <c r="FL56" i="7"/>
  <c r="EL34" i="7"/>
  <c r="GM34" i="7"/>
  <c r="EL59" i="7"/>
  <c r="HO51" i="7"/>
  <c r="HO34" i="7"/>
  <c r="HO21" i="7"/>
  <c r="FM30" i="7"/>
  <c r="GN46" i="7"/>
  <c r="EL38" i="7"/>
  <c r="DJ56" i="7"/>
  <c r="FL38" i="7"/>
  <c r="EK51" i="7"/>
  <c r="EK56" i="7"/>
  <c r="GN62" i="7"/>
  <c r="DJ59" i="7"/>
  <c r="FM56" i="7"/>
  <c r="FL46" i="7"/>
  <c r="GM38" i="7"/>
  <c r="DK51" i="7"/>
  <c r="EL51" i="7"/>
  <c r="FM51" i="7"/>
  <c r="EK34" i="7"/>
  <c r="FL51" i="7"/>
  <c r="GN38" i="7"/>
  <c r="HO17" i="7"/>
  <c r="DK17" i="7"/>
  <c r="HO38" i="7"/>
  <c r="GN51" i="7"/>
  <c r="GN30" i="7"/>
  <c r="GN8" i="7"/>
  <c r="FM62" i="7"/>
  <c r="DJ30" i="7"/>
  <c r="HN63" i="7"/>
  <c r="DJ54" i="7"/>
  <c r="DK19" i="7"/>
  <c r="DK63" i="7"/>
  <c r="DK33" i="7"/>
  <c r="FL59" i="7"/>
  <c r="DK59" i="7"/>
  <c r="GN17" i="7"/>
  <c r="GN56" i="7"/>
  <c r="GM56" i="7"/>
  <c r="EL8" i="7"/>
  <c r="HO59" i="7"/>
  <c r="GM62" i="7"/>
  <c r="EK62" i="7"/>
  <c r="FM38" i="7"/>
  <c r="DJ51" i="7"/>
  <c r="EL39" i="7"/>
  <c r="GM39" i="7"/>
  <c r="GM46" i="7"/>
  <c r="EK30" i="7"/>
  <c r="EK46" i="7"/>
  <c r="GM54" i="7"/>
  <c r="FL63" i="7"/>
  <c r="FL54" i="7"/>
  <c r="DJ46" i="7"/>
  <c r="FM20" i="7"/>
  <c r="DJ63" i="7"/>
  <c r="GM51" i="7"/>
  <c r="DJ38" i="7"/>
  <c r="FM19" i="7"/>
  <c r="DJ39" i="7"/>
  <c r="HO63" i="7"/>
  <c r="HO19" i="7"/>
  <c r="HN54" i="7"/>
  <c r="HO8" i="7"/>
  <c r="EL19" i="7"/>
  <c r="GN20" i="7"/>
  <c r="DK54" i="7"/>
  <c r="EK54" i="7"/>
  <c r="HO54" i="7"/>
  <c r="FM39" i="7"/>
  <c r="GM63" i="7"/>
  <c r="DK39" i="7"/>
  <c r="GN19" i="7"/>
  <c r="GN54" i="7"/>
  <c r="EK33" i="7"/>
  <c r="FL39" i="7"/>
  <c r="EL63" i="7"/>
  <c r="DK20" i="7"/>
  <c r="HO33" i="7"/>
  <c r="GN33" i="7"/>
  <c r="GN63" i="7"/>
  <c r="GN6" i="7"/>
  <c r="FM63" i="7"/>
  <c r="HO20" i="7"/>
  <c r="EL56" i="7"/>
  <c r="FM33" i="7"/>
  <c r="EK39" i="7"/>
  <c r="GN39" i="7"/>
  <c r="HO42" i="7"/>
  <c r="EL20" i="7"/>
  <c r="HO39" i="7"/>
  <c r="GN29" i="7"/>
  <c r="GN36" i="7"/>
  <c r="DK29" i="7"/>
  <c r="DJ36" i="7"/>
  <c r="DK36" i="7"/>
  <c r="EK36" i="7"/>
  <c r="DK16" i="7"/>
  <c r="EK55" i="7"/>
  <c r="FM31" i="7"/>
  <c r="FL36" i="7"/>
  <c r="HO36" i="7"/>
  <c r="FM22" i="7"/>
  <c r="FL29" i="7"/>
  <c r="FM36" i="7"/>
  <c r="EL36" i="7"/>
  <c r="GM36" i="7"/>
  <c r="DK22" i="7"/>
  <c r="EK53" i="7"/>
  <c r="DI16" i="7"/>
  <c r="FM58" i="7"/>
  <c r="FL31" i="7"/>
  <c r="CS30" i="7"/>
  <c r="GN37" i="7"/>
  <c r="DK13" i="7"/>
  <c r="HO29" i="7"/>
  <c r="FP31" i="7"/>
  <c r="DZ55" i="7"/>
  <c r="FZ24" i="7"/>
  <c r="CO8" i="7"/>
  <c r="DE50" i="7"/>
  <c r="HO26" i="7"/>
  <c r="GN10" i="7"/>
  <c r="EL10" i="7"/>
  <c r="DJ40" i="7"/>
  <c r="EL35" i="7"/>
  <c r="GN26" i="7"/>
  <c r="GM42" i="7"/>
  <c r="FM15" i="7"/>
  <c r="FL64" i="7"/>
  <c r="GN13" i="7"/>
  <c r="FM29" i="7"/>
  <c r="EK29" i="7"/>
  <c r="HO22" i="7"/>
  <c r="FC32" i="7"/>
  <c r="HO15" i="7"/>
  <c r="DJ33" i="7"/>
  <c r="DJ41" i="7"/>
  <c r="EL28" i="7"/>
  <c r="HN58" i="7"/>
  <c r="EL27" i="7"/>
  <c r="FL26" i="7"/>
  <c r="DK26" i="7"/>
  <c r="GM49" i="7"/>
  <c r="EL15" i="7"/>
  <c r="EL29" i="7"/>
  <c r="CO18" i="7"/>
  <c r="FA56" i="7"/>
  <c r="GN25" i="7"/>
  <c r="EF51" i="7"/>
  <c r="FM44" i="7"/>
  <c r="DV31" i="7"/>
  <c r="DJ49" i="7"/>
  <c r="GM53" i="7"/>
  <c r="FT57" i="7"/>
  <c r="FP59" i="7"/>
  <c r="CS43" i="7"/>
  <c r="FL28" i="7"/>
  <c r="HO57" i="7"/>
  <c r="HO64" i="7"/>
  <c r="GM26" i="7"/>
  <c r="EK57" i="7"/>
  <c r="HE36" i="7"/>
  <c r="FR46" i="7"/>
  <c r="GY37" i="7"/>
  <c r="DC10" i="7"/>
  <c r="DK47" i="7"/>
  <c r="DK57" i="7"/>
  <c r="FM6" i="7"/>
  <c r="DK6" i="7"/>
  <c r="GM41" i="7"/>
  <c r="HO41" i="7"/>
  <c r="EQ35" i="7"/>
  <c r="DK35" i="7"/>
  <c r="EK26" i="7"/>
  <c r="FM27" i="7"/>
  <c r="HO37" i="7"/>
  <c r="GM37" i="7"/>
  <c r="FM37" i="7"/>
  <c r="EL42" i="7"/>
  <c r="FM42" i="7"/>
  <c r="GN24" i="7"/>
  <c r="FM49" i="7"/>
  <c r="EL58" i="7"/>
  <c r="FL27" i="7"/>
  <c r="GM28" i="7"/>
  <c r="EK41" i="7"/>
  <c r="GM50" i="7"/>
  <c r="DJ29" i="7"/>
  <c r="DJ45" i="7"/>
  <c r="EL26" i="7"/>
  <c r="EL40" i="7"/>
  <c r="HO13" i="7"/>
  <c r="FE21" i="7"/>
  <c r="EL22" i="7"/>
  <c r="CO41" i="7"/>
  <c r="HN41" i="7"/>
  <c r="EL13" i="7"/>
  <c r="HO49" i="7"/>
  <c r="FL55" i="7"/>
  <c r="FL57" i="7"/>
  <c r="EK37" i="7"/>
  <c r="DJ58" i="7"/>
  <c r="HN47" i="7"/>
  <c r="DJ31" i="7"/>
  <c r="DJ26" i="7"/>
  <c r="GM60" i="7"/>
  <c r="GN15" i="7"/>
  <c r="DK7" i="7"/>
  <c r="FM28" i="7"/>
  <c r="DT60" i="7"/>
  <c r="DT16" i="7"/>
  <c r="GN9" i="7"/>
  <c r="GL39" i="7"/>
  <c r="EL32" i="7"/>
  <c r="CQ16" i="7"/>
  <c r="CO22" i="7"/>
  <c r="CO60" i="7"/>
  <c r="CO54" i="7"/>
  <c r="CO19" i="7"/>
  <c r="CO20" i="7"/>
  <c r="CS47" i="7"/>
  <c r="HO31" i="7"/>
  <c r="DG14" i="7"/>
  <c r="FM13" i="7"/>
  <c r="EQ15" i="7"/>
  <c r="HM50" i="7"/>
  <c r="EB17" i="7"/>
  <c r="FI12" i="7"/>
  <c r="HE53" i="7"/>
  <c r="EF16" i="7"/>
  <c r="FC7" i="7"/>
  <c r="FE64" i="7"/>
  <c r="FA6" i="7"/>
  <c r="GF46" i="7"/>
  <c r="GM55" i="7"/>
  <c r="EQ27" i="7"/>
  <c r="DJ24" i="7"/>
  <c r="EK60" i="7"/>
  <c r="FP19" i="7"/>
  <c r="DK31" i="7"/>
  <c r="DL31" i="7" s="1"/>
  <c r="BN31" i="7" s="1"/>
  <c r="R31" i="18" s="1"/>
  <c r="EO26" i="7"/>
  <c r="GN22" i="7"/>
  <c r="DK15" i="7"/>
  <c r="DC65" i="7"/>
  <c r="GM18" i="7"/>
  <c r="GM24" i="7"/>
  <c r="GY20" i="7"/>
  <c r="FX34" i="7"/>
  <c r="FX40" i="7"/>
  <c r="HM57" i="7"/>
  <c r="FZ37" i="7"/>
  <c r="DJ42" i="7"/>
  <c r="GM58" i="7"/>
  <c r="HO40" i="7"/>
  <c r="FE65" i="7"/>
  <c r="EY21" i="7"/>
  <c r="CO65" i="7"/>
  <c r="EF29" i="7"/>
  <c r="DE41" i="7"/>
  <c r="HE32" i="7"/>
  <c r="EJ18" i="7"/>
  <c r="DI61" i="7"/>
  <c r="EK65" i="7"/>
  <c r="FA26" i="7"/>
  <c r="GS45" i="7"/>
  <c r="EQ25" i="7"/>
  <c r="FK52" i="7"/>
  <c r="CM63" i="7"/>
  <c r="FR54" i="7"/>
  <c r="CS32" i="7"/>
  <c r="DK14" i="7"/>
  <c r="EK32" i="7"/>
  <c r="EL57" i="7"/>
  <c r="FM55" i="7"/>
  <c r="EL64" i="7"/>
  <c r="DK60" i="7"/>
  <c r="CS12" i="7"/>
  <c r="FM57" i="7"/>
  <c r="FM40" i="7"/>
  <c r="GN41" i="7"/>
  <c r="EK64" i="7"/>
  <c r="DJ64" i="7"/>
  <c r="FM50" i="7"/>
  <c r="EK42" i="7"/>
  <c r="GF22" i="7"/>
  <c r="DP17" i="7"/>
  <c r="FT23" i="7"/>
  <c r="GM23" i="7" s="1"/>
  <c r="EY16" i="7"/>
  <c r="EK61" i="7"/>
  <c r="DE33" i="7"/>
  <c r="HI65" i="7"/>
  <c r="FC45" i="7"/>
  <c r="EW13" i="7"/>
  <c r="DC32" i="7"/>
  <c r="GM44" i="7"/>
  <c r="DG25" i="7"/>
  <c r="DR39" i="7"/>
  <c r="GN23" i="7"/>
  <c r="GM45" i="7"/>
  <c r="GD59" i="7"/>
  <c r="DK49" i="7"/>
  <c r="FL37" i="7"/>
  <c r="DK64" i="7"/>
  <c r="FL58" i="7"/>
  <c r="HO6" i="7"/>
  <c r="EK27" i="7"/>
  <c r="GM29" i="7"/>
  <c r="EL6" i="7"/>
  <c r="HN40" i="7"/>
  <c r="HN55" i="7"/>
  <c r="FL35" i="7"/>
  <c r="HO50" i="7"/>
  <c r="DK37" i="7"/>
  <c r="EL24" i="7"/>
  <c r="FM24" i="7"/>
  <c r="EL60" i="7"/>
  <c r="EK58" i="7"/>
  <c r="CQ31" i="7"/>
  <c r="CS54" i="7"/>
  <c r="DK9" i="7"/>
  <c r="CQ9" i="7"/>
  <c r="HK23" i="7"/>
  <c r="GL62" i="7"/>
  <c r="CO53" i="7"/>
  <c r="GQ28" i="7"/>
  <c r="HC48" i="7"/>
  <c r="HG30" i="7"/>
  <c r="EQ63" i="7"/>
  <c r="DJ61" i="7"/>
  <c r="DG65" i="7"/>
  <c r="GN45" i="7"/>
  <c r="EL45" i="7"/>
  <c r="EK45" i="7"/>
  <c r="FX10" i="7"/>
  <c r="GB38" i="7"/>
  <c r="GY31" i="7"/>
  <c r="FM48" i="7"/>
  <c r="GF28" i="7"/>
  <c r="DJ43" i="7"/>
  <c r="GN52" i="7"/>
  <c r="EL61" i="7"/>
  <c r="DJ52" i="7"/>
  <c r="GN61" i="7"/>
  <c r="FL24" i="7"/>
  <c r="HN43" i="7"/>
  <c r="GN14" i="7"/>
  <c r="DK28" i="7"/>
  <c r="FL60" i="7"/>
  <c r="DK24" i="7"/>
  <c r="DK10" i="7"/>
  <c r="FM35" i="7"/>
  <c r="DK55" i="7"/>
  <c r="GM47" i="7"/>
  <c r="EK31" i="7"/>
  <c r="DK27" i="7"/>
  <c r="FM26" i="7"/>
  <c r="GN27" i="7"/>
  <c r="HO24" i="7"/>
  <c r="FL50" i="7"/>
  <c r="DJ27" i="7"/>
  <c r="HN42" i="7"/>
  <c r="EL47" i="7"/>
  <c r="DJ47" i="7"/>
  <c r="DJ57" i="7"/>
  <c r="FL40" i="7"/>
  <c r="DK40" i="7"/>
  <c r="GM40" i="7"/>
  <c r="FL41" i="7"/>
  <c r="EL41" i="7"/>
  <c r="DN41" i="7"/>
  <c r="GN55" i="7"/>
  <c r="GN35" i="7"/>
  <c r="HO35" i="7"/>
  <c r="EK35" i="7"/>
  <c r="HN64" i="7"/>
  <c r="GM64" i="7"/>
  <c r="EL50" i="7"/>
  <c r="EK50" i="7"/>
  <c r="DJ50" i="7"/>
  <c r="GN31" i="7"/>
  <c r="EL31" i="7"/>
  <c r="GN42" i="7"/>
  <c r="DK42" i="7"/>
  <c r="HO60" i="7"/>
  <c r="GN60" i="7"/>
  <c r="FM60" i="7"/>
  <c r="DJ60" i="7"/>
  <c r="HN60" i="7"/>
  <c r="HP60" i="7" s="1"/>
  <c r="EK49" i="7"/>
  <c r="DK58" i="7"/>
  <c r="GN58" i="7"/>
  <c r="FZ32" i="7"/>
  <c r="FZ46" i="7"/>
  <c r="FZ40" i="7"/>
  <c r="GW53" i="7"/>
  <c r="GW45" i="7"/>
  <c r="FZ52" i="7"/>
  <c r="HM48" i="7"/>
  <c r="DT65" i="7"/>
  <c r="DR14" i="7"/>
  <c r="DI48" i="7"/>
  <c r="DT48" i="7"/>
  <c r="DJ53" i="7"/>
  <c r="DI33" i="7"/>
  <c r="FL52" i="7"/>
  <c r="EO46" i="7"/>
  <c r="HK34" i="7"/>
  <c r="GU57" i="7"/>
  <c r="DV57" i="7"/>
  <c r="DI44" i="7"/>
  <c r="ED44" i="7"/>
  <c r="FG60" i="7"/>
  <c r="FG41" i="7"/>
  <c r="FZ48" i="7"/>
  <c r="FI32" i="7"/>
  <c r="GY16" i="7"/>
  <c r="GY45" i="7"/>
  <c r="FC16" i="7"/>
  <c r="GN7" i="7"/>
  <c r="DP50" i="7"/>
  <c r="FR55" i="7"/>
  <c r="GU37" i="7"/>
  <c r="FK33" i="7"/>
  <c r="CO58" i="7"/>
  <c r="FZ10" i="7"/>
  <c r="DT57" i="7"/>
  <c r="GF31" i="7"/>
  <c r="CQ46" i="7"/>
  <c r="DI55" i="7"/>
  <c r="GY49" i="7"/>
  <c r="DT9" i="7"/>
  <c r="EF17" i="7"/>
  <c r="DI42" i="7"/>
  <c r="CQ53" i="7"/>
  <c r="EQ18" i="7"/>
  <c r="GF8" i="7"/>
  <c r="FC26" i="7"/>
  <c r="HM30" i="7"/>
  <c r="FP47" i="7"/>
  <c r="FZ30" i="7"/>
  <c r="HE16" i="7"/>
  <c r="DT40" i="7"/>
  <c r="DE44" i="7"/>
  <c r="GY42" i="7"/>
  <c r="FA38" i="7"/>
  <c r="GL15" i="7"/>
  <c r="HG45" i="7"/>
  <c r="DC63" i="7"/>
  <c r="EO13" i="7"/>
  <c r="DP46" i="7"/>
  <c r="CU16" i="7"/>
  <c r="CO9" i="7"/>
  <c r="CO6" i="7"/>
  <c r="CO47" i="7"/>
  <c r="EW16" i="7"/>
  <c r="HM55" i="7"/>
  <c r="FZ61" i="7"/>
  <c r="EB12" i="7"/>
  <c r="EY59" i="7"/>
  <c r="DT33" i="7"/>
  <c r="HM36" i="7"/>
  <c r="HK40" i="7"/>
  <c r="HK41" i="7"/>
  <c r="HK38" i="7"/>
  <c r="FI33" i="7"/>
  <c r="GL47" i="7"/>
  <c r="GL30" i="7"/>
  <c r="GL38" i="7"/>
  <c r="EJ39" i="7"/>
  <c r="GS65" i="7"/>
  <c r="EB23" i="7"/>
  <c r="FP48" i="7"/>
  <c r="DC18" i="7"/>
  <c r="FX13" i="7"/>
  <c r="EQ53" i="7"/>
  <c r="HO25" i="7"/>
  <c r="FA23" i="7"/>
  <c r="DV36" i="7"/>
  <c r="CQ10" i="7"/>
  <c r="GY58" i="7"/>
  <c r="DA44" i="7"/>
  <c r="EO19" i="7"/>
  <c r="EU56" i="7"/>
  <c r="HM38" i="7"/>
  <c r="EQ19" i="7"/>
  <c r="DI65" i="7"/>
  <c r="EY24" i="7"/>
  <c r="ES47" i="7"/>
  <c r="FA47" i="7"/>
  <c r="DI63" i="7"/>
  <c r="CQ40" i="7"/>
  <c r="FC53" i="7"/>
  <c r="CM31" i="7"/>
  <c r="HM16" i="7"/>
  <c r="FP42" i="7"/>
  <c r="DT27" i="7"/>
  <c r="HE63" i="7"/>
  <c r="HE18" i="7"/>
  <c r="DT7" i="7"/>
  <c r="FA16" i="7"/>
  <c r="FA34" i="7"/>
  <c r="FI25" i="7"/>
  <c r="DP53" i="7"/>
  <c r="CO30" i="7"/>
  <c r="CO49" i="7"/>
  <c r="CO11" i="7"/>
  <c r="FG63" i="7"/>
  <c r="CO16" i="7"/>
  <c r="GY51" i="7"/>
  <c r="ED47" i="7"/>
  <c r="DZ25" i="7"/>
  <c r="DZ40" i="7"/>
  <c r="DE37" i="7"/>
  <c r="EH53" i="7"/>
  <c r="GF51" i="7"/>
  <c r="HM11" i="7"/>
  <c r="HO61" i="7"/>
  <c r="FG52" i="7"/>
  <c r="HN65" i="7"/>
  <c r="ES45" i="7"/>
  <c r="CQ62" i="7"/>
  <c r="HM32" i="7"/>
  <c r="DG53" i="7"/>
  <c r="CY33" i="7"/>
  <c r="EB18" i="7"/>
  <c r="GH26" i="7"/>
  <c r="CU15" i="7"/>
  <c r="DN8" i="7"/>
  <c r="EK8" i="7" s="1"/>
  <c r="GM25" i="7"/>
  <c r="GS25" i="7"/>
  <c r="DI25" i="7"/>
  <c r="FM23" i="7"/>
  <c r="EJ23" i="7"/>
  <c r="EQ29" i="7"/>
  <c r="HE64" i="7"/>
  <c r="FP15" i="7"/>
  <c r="GN16" i="7"/>
  <c r="EJ56" i="7"/>
  <c r="HC65" i="7"/>
  <c r="FV11" i="7"/>
  <c r="DT43" i="7"/>
  <c r="DI43" i="7"/>
  <c r="FX41" i="7"/>
  <c r="HM43" i="7"/>
  <c r="FG61" i="7"/>
  <c r="FA61" i="7"/>
  <c r="EL12" i="7"/>
  <c r="DX55" i="7"/>
  <c r="DC55" i="7"/>
  <c r="FC21" i="7"/>
  <c r="FT10" i="7"/>
  <c r="FT37" i="7"/>
  <c r="HI38" i="7"/>
  <c r="ED38" i="7"/>
  <c r="ED64" i="7"/>
  <c r="EK28" i="7"/>
  <c r="HO28" i="7"/>
  <c r="GN28" i="7"/>
  <c r="FA31" i="7"/>
  <c r="GM31" i="7"/>
  <c r="EU27" i="7"/>
  <c r="HE30" i="7"/>
  <c r="DX28" i="7"/>
  <c r="DR15" i="7"/>
  <c r="CO27" i="7"/>
  <c r="CO42" i="7"/>
  <c r="CO40" i="7"/>
  <c r="CO10" i="7"/>
  <c r="CO57" i="7"/>
  <c r="CO21" i="7"/>
  <c r="CO63" i="7"/>
  <c r="CO36" i="7"/>
  <c r="CO38" i="7"/>
  <c r="CO51" i="7"/>
  <c r="CO29" i="7"/>
  <c r="CO15" i="7"/>
  <c r="CO23" i="7"/>
  <c r="CO13" i="7"/>
  <c r="CO33" i="7"/>
  <c r="CO61" i="7"/>
  <c r="CO28" i="7"/>
  <c r="CO32" i="7"/>
  <c r="CO26" i="7"/>
  <c r="CO52" i="7"/>
  <c r="CO56" i="7"/>
  <c r="HO47" i="7"/>
  <c r="GN47" i="7"/>
  <c r="FM47" i="7"/>
  <c r="EK47" i="7"/>
  <c r="GN57" i="7"/>
  <c r="HN57" i="7"/>
  <c r="GN40" i="7"/>
  <c r="EK40" i="7"/>
  <c r="FM41" i="7"/>
  <c r="DK41" i="7"/>
  <c r="EL55" i="7"/>
  <c r="DJ35" i="7"/>
  <c r="CO35" i="7"/>
  <c r="GM35" i="7"/>
  <c r="FM64" i="7"/>
  <c r="GN64" i="7"/>
  <c r="DK50" i="7"/>
  <c r="FM10" i="7"/>
  <c r="EH31" i="7"/>
  <c r="EL37" i="7"/>
  <c r="FL42" i="7"/>
  <c r="CO24" i="7"/>
  <c r="EK24" i="7"/>
  <c r="HN49" i="7"/>
  <c r="FL49" i="7"/>
  <c r="ES49" i="7"/>
  <c r="GN49" i="7"/>
  <c r="EL49" i="7"/>
  <c r="EM49" i="7" s="1"/>
  <c r="BS49" i="7" s="1"/>
  <c r="W49" i="18" s="1"/>
  <c r="FA7" i="7"/>
  <c r="EF20" i="7"/>
  <c r="EF46" i="7"/>
  <c r="EQ61" i="7"/>
  <c r="EQ37" i="7"/>
  <c r="GF38" i="7"/>
  <c r="GF52" i="7"/>
  <c r="FX38" i="7"/>
  <c r="FX43" i="7"/>
  <c r="EH29" i="7"/>
  <c r="FC23" i="7"/>
  <c r="FC20" i="7"/>
  <c r="FP56" i="7"/>
  <c r="CS16" i="7"/>
  <c r="CS15" i="7"/>
  <c r="HM44" i="7"/>
  <c r="HM21" i="7"/>
  <c r="HM62" i="7"/>
  <c r="FP29" i="7"/>
  <c r="HE59" i="7"/>
  <c r="HE52" i="7"/>
  <c r="DT28" i="7"/>
  <c r="DT6" i="7"/>
  <c r="DE34" i="7"/>
  <c r="DE64" i="7"/>
  <c r="GY22" i="7"/>
  <c r="FA39" i="7"/>
  <c r="FA55" i="7"/>
  <c r="DZ10" i="7"/>
  <c r="HM19" i="7"/>
  <c r="GL23" i="7"/>
  <c r="FX20" i="7"/>
  <c r="FT6" i="7"/>
  <c r="DX34" i="7"/>
  <c r="CO17" i="7"/>
  <c r="CO59" i="7"/>
  <c r="CO34" i="7"/>
  <c r="CO31" i="7"/>
  <c r="CO46" i="7"/>
  <c r="GU49" i="7"/>
  <c r="CO7" i="7"/>
  <c r="EU25" i="7"/>
  <c r="CO14" i="7"/>
  <c r="CO43" i="7"/>
  <c r="CO39" i="7"/>
  <c r="HO10" i="7"/>
  <c r="EL48" i="7"/>
  <c r="FP37" i="7"/>
  <c r="EW28" i="7"/>
  <c r="CO44" i="7"/>
  <c r="DC15" i="7"/>
  <c r="GQ29" i="7"/>
  <c r="FV65" i="7"/>
  <c r="GM65" i="7"/>
  <c r="GN65" i="7"/>
  <c r="CO45" i="7"/>
  <c r="CO25" i="7"/>
  <c r="GD43" i="7"/>
  <c r="FL43" i="7"/>
  <c r="GD9" i="7"/>
  <c r="HN48" i="7"/>
  <c r="HI51" i="7"/>
  <c r="DG11" i="7"/>
  <c r="HO7" i="7"/>
  <c r="HC33" i="7"/>
  <c r="DJ28" i="7"/>
  <c r="DV27" i="7"/>
  <c r="CU39" i="7"/>
  <c r="HO27" i="7"/>
  <c r="CM38" i="7"/>
  <c r="GM57" i="7"/>
  <c r="EY31" i="7"/>
  <c r="EY47" i="7"/>
  <c r="HO55" i="7"/>
  <c r="CO55" i="7"/>
  <c r="CO50" i="7"/>
  <c r="GN50" i="7"/>
  <c r="GM27" i="7"/>
  <c r="DJ37" i="7"/>
  <c r="CO37" i="7"/>
  <c r="HO58" i="7"/>
  <c r="FP13" i="7"/>
  <c r="EF57" i="7"/>
  <c r="EF42" i="7"/>
  <c r="DI30" i="7"/>
  <c r="CQ6" i="7"/>
  <c r="EQ9" i="7"/>
  <c r="GF57" i="7"/>
  <c r="FV38" i="7"/>
  <c r="FC10" i="7"/>
  <c r="FC12" i="7"/>
  <c r="CS52" i="7"/>
  <c r="HM6" i="7"/>
  <c r="FP53" i="7"/>
  <c r="FP50" i="7"/>
  <c r="HE48" i="7"/>
  <c r="HE29" i="7"/>
  <c r="DT50" i="7"/>
  <c r="DE22" i="7"/>
  <c r="DE42" i="7"/>
  <c r="DC41" i="7"/>
  <c r="DC62" i="7"/>
  <c r="HC39" i="7"/>
  <c r="DR33" i="7"/>
  <c r="CU50" i="7"/>
  <c r="GD50" i="7"/>
  <c r="CO62" i="7"/>
  <c r="CO12" i="7"/>
  <c r="CO48" i="7"/>
  <c r="CO64" i="7"/>
  <c r="CY13" i="7"/>
  <c r="DJ55" i="7"/>
  <c r="FM7" i="7"/>
  <c r="FM53" i="7"/>
  <c r="FZ53" i="7"/>
  <c r="FZ31" i="7"/>
  <c r="FZ19" i="7"/>
  <c r="FZ18" i="7"/>
  <c r="FZ63" i="7"/>
  <c r="FZ47" i="7"/>
  <c r="FZ29" i="7"/>
  <c r="FZ12" i="7"/>
  <c r="FZ65" i="7"/>
  <c r="FZ38" i="7"/>
  <c r="FZ51" i="7"/>
  <c r="FZ6" i="7"/>
  <c r="FZ39" i="7"/>
  <c r="FZ62" i="7"/>
  <c r="FZ59" i="7"/>
  <c r="FZ23" i="7"/>
  <c r="FZ7" i="7"/>
  <c r="FZ36" i="7"/>
  <c r="FZ45" i="7"/>
  <c r="FZ41" i="7"/>
  <c r="FZ34" i="7"/>
  <c r="FZ64" i="7"/>
  <c r="FZ27" i="7"/>
  <c r="FZ33" i="7"/>
  <c r="EB47" i="7"/>
  <c r="EB36" i="7"/>
  <c r="EB62" i="7"/>
  <c r="EB31" i="7"/>
  <c r="EL9" i="7"/>
  <c r="EB11" i="7"/>
  <c r="EB46" i="7"/>
  <c r="EB39" i="7"/>
  <c r="EB13" i="7"/>
  <c r="EB14" i="7"/>
  <c r="EB63" i="7"/>
  <c r="EB45" i="7"/>
  <c r="EB37" i="7"/>
  <c r="EB55" i="7"/>
  <c r="EB51" i="7"/>
  <c r="EB41" i="7"/>
  <c r="EB10" i="7"/>
  <c r="EB29" i="7"/>
  <c r="EB7" i="7"/>
  <c r="EB58" i="7"/>
  <c r="EB42" i="7"/>
  <c r="EB24" i="7"/>
  <c r="EB15" i="7"/>
  <c r="EB56" i="7"/>
  <c r="EB6" i="7"/>
  <c r="EB32" i="7"/>
  <c r="EB19" i="7"/>
  <c r="EB30" i="7"/>
  <c r="EB9" i="7"/>
  <c r="EB27" i="7"/>
  <c r="EB52" i="7"/>
  <c r="EB26" i="7"/>
  <c r="EB40" i="7"/>
  <c r="EB8" i="7"/>
  <c r="EB35" i="7"/>
  <c r="EB48" i="7"/>
  <c r="EB33" i="7"/>
  <c r="EB34" i="7"/>
  <c r="EB20" i="7"/>
  <c r="EB64" i="7"/>
  <c r="EB49" i="7"/>
  <c r="EB50" i="7"/>
  <c r="EF48" i="7"/>
  <c r="EF28" i="7"/>
  <c r="EF59" i="7"/>
  <c r="EF45" i="7"/>
  <c r="EF58" i="7"/>
  <c r="EF23" i="7"/>
  <c r="EL7" i="7"/>
  <c r="EF26" i="7"/>
  <c r="EF14" i="7"/>
  <c r="EF11" i="7"/>
  <c r="EF61" i="7"/>
  <c r="EF15" i="7"/>
  <c r="EF32" i="7"/>
  <c r="EF19" i="7"/>
  <c r="EF39" i="7"/>
  <c r="EF56" i="7"/>
  <c r="EF60" i="7"/>
  <c r="EF30" i="7"/>
  <c r="EF21" i="7"/>
  <c r="EF37" i="7"/>
  <c r="EF65" i="7"/>
  <c r="EF50" i="7"/>
  <c r="EF38" i="7"/>
  <c r="GN11" i="7"/>
  <c r="GJ18" i="7"/>
  <c r="GJ31" i="7"/>
  <c r="GJ21" i="7"/>
  <c r="GJ37" i="7"/>
  <c r="GJ64" i="7"/>
  <c r="GJ60" i="7"/>
  <c r="GJ14" i="7"/>
  <c r="GJ58" i="7"/>
  <c r="GJ43" i="7"/>
  <c r="GJ11" i="7"/>
  <c r="GJ51" i="7"/>
  <c r="GJ26" i="7"/>
  <c r="GJ57" i="7"/>
  <c r="GJ28" i="7"/>
  <c r="GJ56" i="7"/>
  <c r="GJ47" i="7"/>
  <c r="GJ35" i="7"/>
  <c r="GJ20" i="7"/>
  <c r="GJ15" i="7"/>
  <c r="GJ10" i="7"/>
  <c r="GJ52" i="7"/>
  <c r="GJ54" i="7"/>
  <c r="GJ22" i="7"/>
  <c r="GJ7" i="7"/>
  <c r="GJ23" i="7"/>
  <c r="GJ9" i="7"/>
  <c r="GJ46" i="7"/>
  <c r="GJ36" i="7"/>
  <c r="GJ6" i="7"/>
  <c r="GJ19" i="7"/>
  <c r="GJ32" i="7"/>
  <c r="GJ53" i="7"/>
  <c r="GJ17" i="7"/>
  <c r="GJ33" i="7"/>
  <c r="GJ55" i="7"/>
  <c r="GJ30" i="7"/>
  <c r="GJ62" i="7"/>
  <c r="GJ45" i="7"/>
  <c r="GJ40" i="7"/>
  <c r="GJ50" i="7"/>
  <c r="GJ63" i="7"/>
  <c r="GJ39" i="7"/>
  <c r="GJ61" i="7"/>
  <c r="GJ34" i="7"/>
  <c r="GJ24" i="7"/>
  <c r="GJ13" i="7"/>
  <c r="GJ59" i="7"/>
  <c r="GJ38" i="7"/>
  <c r="GJ42" i="7"/>
  <c r="GJ49" i="7"/>
  <c r="GJ27" i="7"/>
  <c r="GJ65" i="7"/>
  <c r="GJ25" i="7"/>
  <c r="GJ41" i="7"/>
  <c r="EL52" i="7"/>
  <c r="EF52" i="7"/>
  <c r="FL47" i="7"/>
  <c r="EO47" i="7"/>
  <c r="DA49" i="7"/>
  <c r="DK45" i="7"/>
  <c r="DA50" i="7"/>
  <c r="DA35" i="7"/>
  <c r="DA11" i="7"/>
  <c r="DA36" i="7"/>
  <c r="DA62" i="7"/>
  <c r="DA52" i="7"/>
  <c r="DA29" i="7"/>
  <c r="DA34" i="7"/>
  <c r="DA64" i="7"/>
  <c r="DA32" i="7"/>
  <c r="DA58" i="7"/>
  <c r="DA8" i="7"/>
  <c r="DA18" i="7"/>
  <c r="DA41" i="7"/>
  <c r="DA16" i="7"/>
  <c r="DA59" i="7"/>
  <c r="DA51" i="7"/>
  <c r="DA9" i="7"/>
  <c r="DA15" i="7"/>
  <c r="DA10" i="7"/>
  <c r="DA21" i="7"/>
  <c r="DA27" i="7"/>
  <c r="DA45" i="7"/>
  <c r="DA60" i="7"/>
  <c r="DA54" i="7"/>
  <c r="DA23" i="7"/>
  <c r="DA40" i="7"/>
  <c r="DA30" i="7"/>
  <c r="DA57" i="7"/>
  <c r="DA25" i="7"/>
  <c r="DA28" i="7"/>
  <c r="DA19" i="7"/>
  <c r="DA56" i="7"/>
  <c r="DA14" i="7"/>
  <c r="DA53" i="7"/>
  <c r="DA55" i="7"/>
  <c r="DA7" i="7"/>
  <c r="DA24" i="7"/>
  <c r="DA43" i="7"/>
  <c r="DA6" i="7"/>
  <c r="DA17" i="7"/>
  <c r="DA39" i="7"/>
  <c r="DA63" i="7"/>
  <c r="DA38" i="7"/>
  <c r="DA26" i="7"/>
  <c r="DA31" i="7"/>
  <c r="DA22" i="7"/>
  <c r="DA37" i="7"/>
  <c r="DA47" i="7"/>
  <c r="DA33" i="7"/>
  <c r="DA13" i="7"/>
  <c r="DA48" i="7"/>
  <c r="DA12" i="7"/>
  <c r="FM18" i="7"/>
  <c r="FI18" i="7"/>
  <c r="EU28" i="7"/>
  <c r="EU49" i="7"/>
  <c r="EU62" i="7"/>
  <c r="EU18" i="7"/>
  <c r="EU36" i="7"/>
  <c r="EU11" i="7"/>
  <c r="EU16" i="7"/>
  <c r="EU54" i="7"/>
  <c r="EU39" i="7"/>
  <c r="EU48" i="7"/>
  <c r="EU32" i="7"/>
  <c r="EU10" i="7"/>
  <c r="EU26" i="7"/>
  <c r="EU55" i="7"/>
  <c r="EU13" i="7"/>
  <c r="EU37" i="7"/>
  <c r="EU40" i="7"/>
  <c r="EU7" i="7"/>
  <c r="EU60" i="7"/>
  <c r="EU51" i="7"/>
  <c r="EU21" i="7"/>
  <c r="EU31" i="7"/>
  <c r="EU58" i="7"/>
  <c r="EU17" i="7"/>
  <c r="EU15" i="7"/>
  <c r="EU24" i="7"/>
  <c r="EU30" i="7"/>
  <c r="EU65" i="7"/>
  <c r="EU9" i="7"/>
  <c r="EU61" i="7"/>
  <c r="EU19" i="7"/>
  <c r="EU42" i="7"/>
  <c r="EU35" i="7"/>
  <c r="EU43" i="7"/>
  <c r="EU45" i="7"/>
  <c r="EU47" i="7"/>
  <c r="EU29" i="7"/>
  <c r="EU34" i="7"/>
  <c r="EU14" i="7"/>
  <c r="EU20" i="7"/>
  <c r="EU57" i="7"/>
  <c r="EU59" i="7"/>
  <c r="EU50" i="7"/>
  <c r="EU41" i="7"/>
  <c r="EU44" i="7"/>
  <c r="EU8" i="7"/>
  <c r="EU12" i="7"/>
  <c r="EU38" i="7"/>
  <c r="EU33" i="7"/>
  <c r="GQ38" i="7"/>
  <c r="HN61" i="7"/>
  <c r="GW61" i="7"/>
  <c r="CM16" i="7"/>
  <c r="CM51" i="7"/>
  <c r="CM10" i="7"/>
  <c r="CM15" i="7"/>
  <c r="DJ15" i="7" s="1"/>
  <c r="CM42" i="7"/>
  <c r="CM32" i="7"/>
  <c r="CM21" i="7"/>
  <c r="CM41" i="7"/>
  <c r="CM37" i="7"/>
  <c r="CM49" i="7"/>
  <c r="CM12" i="7"/>
  <c r="CM24" i="7"/>
  <c r="CM11" i="7"/>
  <c r="CM47" i="7"/>
  <c r="CM23" i="7"/>
  <c r="CM9" i="7"/>
  <c r="DJ9" i="7" s="1"/>
  <c r="CM40" i="7"/>
  <c r="CM48" i="7"/>
  <c r="CM7" i="7"/>
  <c r="DJ7" i="7" s="1"/>
  <c r="CM46" i="7"/>
  <c r="CM61" i="7"/>
  <c r="CM18" i="7"/>
  <c r="DJ18" i="7" s="1"/>
  <c r="CM6" i="7"/>
  <c r="DJ6" i="7" s="1"/>
  <c r="CM59" i="7"/>
  <c r="CM58" i="7"/>
  <c r="CM17" i="7"/>
  <c r="CM29" i="7"/>
  <c r="CM43" i="7"/>
  <c r="CM36" i="7"/>
  <c r="CM64" i="7"/>
  <c r="CM22" i="7"/>
  <c r="CM65" i="7"/>
  <c r="CM34" i="7"/>
  <c r="DJ34" i="7" s="1"/>
  <c r="CM28" i="7"/>
  <c r="CM44" i="7"/>
  <c r="CM33" i="7"/>
  <c r="CM62" i="7"/>
  <c r="CM26" i="7"/>
  <c r="CM39" i="7"/>
  <c r="CM13" i="7"/>
  <c r="CM20" i="7"/>
  <c r="CM25" i="7"/>
  <c r="DJ25" i="7" s="1"/>
  <c r="CM52" i="7"/>
  <c r="CM19" i="7"/>
  <c r="CM50" i="7"/>
  <c r="CM35" i="7"/>
  <c r="HE45" i="7"/>
  <c r="FL44" i="7"/>
  <c r="ES7" i="7"/>
  <c r="ES13" i="7"/>
  <c r="ES61" i="7"/>
  <c r="ES43" i="7"/>
  <c r="ES8" i="7"/>
  <c r="ES6" i="7"/>
  <c r="ES10" i="7"/>
  <c r="ES37" i="7"/>
  <c r="ES52" i="7"/>
  <c r="ES46" i="7"/>
  <c r="ES9" i="7"/>
  <c r="ES36" i="7"/>
  <c r="ES59" i="7"/>
  <c r="ES20" i="7"/>
  <c r="FL20" i="7" s="1"/>
  <c r="ES24" i="7"/>
  <c r="ES35" i="7"/>
  <c r="ES62" i="7"/>
  <c r="ES33" i="7"/>
  <c r="ES27" i="7"/>
  <c r="ES50" i="7"/>
  <c r="ES55" i="7"/>
  <c r="ES41" i="7"/>
  <c r="ES23" i="7"/>
  <c r="FL23" i="7" s="1"/>
  <c r="ES30" i="7"/>
  <c r="ES58" i="7"/>
  <c r="ES51" i="7"/>
  <c r="ES17" i="7"/>
  <c r="ES40" i="7"/>
  <c r="ES11" i="7"/>
  <c r="ES48" i="7"/>
  <c r="ES28" i="7"/>
  <c r="ES56" i="7"/>
  <c r="ES15" i="7"/>
  <c r="ES32" i="7"/>
  <c r="ES26" i="7"/>
  <c r="ES60" i="7"/>
  <c r="ES31" i="7"/>
  <c r="ES22" i="7"/>
  <c r="FL22" i="7" s="1"/>
  <c r="ES14" i="7"/>
  <c r="ES18" i="7"/>
  <c r="ES21" i="7"/>
  <c r="FL21" i="7" s="1"/>
  <c r="ES64" i="7"/>
  <c r="ES16" i="7"/>
  <c r="ES25" i="7"/>
  <c r="ES34" i="7"/>
  <c r="ES65" i="7"/>
  <c r="ES39" i="7"/>
  <c r="ES44" i="7"/>
  <c r="ES19" i="7"/>
  <c r="FL19" i="7" s="1"/>
  <c r="ES42" i="7"/>
  <c r="ES29" i="7"/>
  <c r="ES57" i="7"/>
  <c r="ES54" i="7"/>
  <c r="ES63" i="7"/>
  <c r="GJ44" i="7"/>
  <c r="DR56" i="7"/>
  <c r="DR46" i="7"/>
  <c r="DR28" i="7"/>
  <c r="DR38" i="7"/>
  <c r="DR24" i="7"/>
  <c r="DR12" i="7"/>
  <c r="DR6" i="7"/>
  <c r="DR49" i="7"/>
  <c r="DR50" i="7"/>
  <c r="DR58" i="7"/>
  <c r="DR55" i="7"/>
  <c r="DR21" i="7"/>
  <c r="EK21" i="7" s="1"/>
  <c r="DR61" i="7"/>
  <c r="DR59" i="7"/>
  <c r="DR11" i="7"/>
  <c r="DR42" i="7"/>
  <c r="DR64" i="7"/>
  <c r="DR20" i="7"/>
  <c r="EK20" i="7" s="1"/>
  <c r="DR54" i="7"/>
  <c r="DR53" i="7"/>
  <c r="DR9" i="7"/>
  <c r="DR13" i="7"/>
  <c r="DR44" i="7"/>
  <c r="DR8" i="7"/>
  <c r="DR41" i="7"/>
  <c r="DR43" i="7"/>
  <c r="DR35" i="7"/>
  <c r="DR47" i="7"/>
  <c r="DR32" i="7"/>
  <c r="DR48" i="7"/>
  <c r="DR60" i="7"/>
  <c r="DR27" i="7"/>
  <c r="DR51" i="7"/>
  <c r="DR18" i="7"/>
  <c r="DR26" i="7"/>
  <c r="DR23" i="7"/>
  <c r="EK23" i="7" s="1"/>
  <c r="DR57" i="7"/>
  <c r="DR17" i="7"/>
  <c r="DR7" i="7"/>
  <c r="DR63" i="7"/>
  <c r="DR29" i="7"/>
  <c r="DR31" i="7"/>
  <c r="DR16" i="7"/>
  <c r="DR37" i="7"/>
  <c r="DR40" i="7"/>
  <c r="DR36" i="7"/>
  <c r="DR62" i="7"/>
  <c r="FE61" i="7"/>
  <c r="FE20" i="7"/>
  <c r="FE51" i="7"/>
  <c r="FE22" i="7"/>
  <c r="FE43" i="7"/>
  <c r="FE15" i="7"/>
  <c r="FE10" i="7"/>
  <c r="FE41" i="7"/>
  <c r="FE52" i="7"/>
  <c r="FE9" i="7"/>
  <c r="FE56" i="7"/>
  <c r="FE7" i="7"/>
  <c r="FE33" i="7"/>
  <c r="FE34" i="7"/>
  <c r="FE13" i="7"/>
  <c r="FE63" i="7"/>
  <c r="FE26" i="7"/>
  <c r="FE44" i="7"/>
  <c r="FE35" i="7"/>
  <c r="FE23" i="7"/>
  <c r="FE45" i="7"/>
  <c r="FE49" i="7"/>
  <c r="FE60" i="7"/>
  <c r="FE55" i="7"/>
  <c r="FE30" i="7"/>
  <c r="FE54" i="7"/>
  <c r="FE50" i="7"/>
  <c r="FE6" i="7"/>
  <c r="FE18" i="7"/>
  <c r="FE53" i="7"/>
  <c r="FE17" i="7"/>
  <c r="FE38" i="7"/>
  <c r="FM11" i="7"/>
  <c r="FE59" i="7"/>
  <c r="FE28" i="7"/>
  <c r="FE36" i="7"/>
  <c r="FE11" i="7"/>
  <c r="FE19" i="7"/>
  <c r="FE47" i="7"/>
  <c r="FE39" i="7"/>
  <c r="FE40" i="7"/>
  <c r="FE58" i="7"/>
  <c r="FE8" i="7"/>
  <c r="FE48" i="7"/>
  <c r="FE27" i="7"/>
  <c r="FE25" i="7"/>
  <c r="FE57" i="7"/>
  <c r="FE14" i="7"/>
  <c r="FE24" i="7"/>
  <c r="FE46" i="7"/>
  <c r="FE37" i="7"/>
  <c r="FE31" i="7"/>
  <c r="FE42" i="7"/>
  <c r="HG8" i="7"/>
  <c r="HG51" i="7"/>
  <c r="HG9" i="7"/>
  <c r="HG55" i="7"/>
  <c r="HG28" i="7"/>
  <c r="HG43" i="7"/>
  <c r="HG41" i="7"/>
  <c r="HG26" i="7"/>
  <c r="HG24" i="7"/>
  <c r="HG11" i="7"/>
  <c r="HG57" i="7"/>
  <c r="HG40" i="7"/>
  <c r="HG15" i="7"/>
  <c r="HG39" i="7"/>
  <c r="HG10" i="7"/>
  <c r="HG13" i="7"/>
  <c r="HG62" i="7"/>
  <c r="HG58" i="7"/>
  <c r="HG46" i="7"/>
  <c r="HG21" i="7"/>
  <c r="HG53" i="7"/>
  <c r="HG63" i="7"/>
  <c r="HG38" i="7"/>
  <c r="HG44" i="7"/>
  <c r="HG52" i="7"/>
  <c r="HG34" i="7"/>
  <c r="HG19" i="7"/>
  <c r="HG20" i="7"/>
  <c r="HG7" i="7"/>
  <c r="HG25" i="7"/>
  <c r="HG22" i="7"/>
  <c r="HG50" i="7"/>
  <c r="HO11" i="7"/>
  <c r="HG27" i="7"/>
  <c r="HG6" i="7"/>
  <c r="HG61" i="7"/>
  <c r="HG12" i="7"/>
  <c r="HG35" i="7"/>
  <c r="HG49" i="7"/>
  <c r="HG36" i="7"/>
  <c r="HG54" i="7"/>
  <c r="HG64" i="7"/>
  <c r="HG23" i="7"/>
  <c r="HG17" i="7"/>
  <c r="HG56" i="7"/>
  <c r="HG59" i="7"/>
  <c r="HG18" i="7"/>
  <c r="HG33" i="7"/>
  <c r="HG32" i="7"/>
  <c r="HG60" i="7"/>
  <c r="HG31" i="7"/>
  <c r="FI52" i="7"/>
  <c r="GN12" i="7"/>
  <c r="GB52" i="7"/>
  <c r="GB28" i="7"/>
  <c r="GB56" i="7"/>
  <c r="GB32" i="7"/>
  <c r="GB49" i="7"/>
  <c r="GB46" i="7"/>
  <c r="GB14" i="7"/>
  <c r="GB35" i="7"/>
  <c r="GB26" i="7"/>
  <c r="GB60" i="7"/>
  <c r="GB64" i="7"/>
  <c r="GB40" i="7"/>
  <c r="GB47" i="7"/>
  <c r="GB54" i="7"/>
  <c r="GB57" i="7"/>
  <c r="GB7" i="7"/>
  <c r="GB20" i="7"/>
  <c r="GB22" i="7"/>
  <c r="GB8" i="7"/>
  <c r="GB34" i="7"/>
  <c r="GB36" i="7"/>
  <c r="GB21" i="7"/>
  <c r="GB51" i="7"/>
  <c r="GB41" i="7"/>
  <c r="GB55" i="7"/>
  <c r="GB13" i="7"/>
  <c r="GB65" i="7"/>
  <c r="GB39" i="7"/>
  <c r="GB53" i="7"/>
  <c r="GB59" i="7"/>
  <c r="GB10" i="7"/>
  <c r="GB6" i="7"/>
  <c r="GB25" i="7"/>
  <c r="GB37" i="7"/>
  <c r="GB17" i="7"/>
  <c r="GB24" i="7"/>
  <c r="GB27" i="7"/>
  <c r="GB19" i="7"/>
  <c r="GB58" i="7"/>
  <c r="GB33" i="7"/>
  <c r="GB48" i="7"/>
  <c r="GB63" i="7"/>
  <c r="GB44" i="7"/>
  <c r="GB62" i="7"/>
  <c r="GB29" i="7"/>
  <c r="GB11" i="7"/>
  <c r="GB61" i="7"/>
  <c r="GB50" i="7"/>
  <c r="GB31" i="7"/>
  <c r="GB23" i="7"/>
  <c r="GB42" i="7"/>
  <c r="GB12" i="7"/>
  <c r="GB45" i="7"/>
  <c r="GB15" i="7"/>
  <c r="GB9" i="7"/>
  <c r="GB30" i="7"/>
  <c r="CS7" i="7"/>
  <c r="CS33" i="7"/>
  <c r="CS21" i="7"/>
  <c r="CS19" i="7"/>
  <c r="CS25" i="7"/>
  <c r="CS58" i="7"/>
  <c r="CS36" i="7"/>
  <c r="CS56" i="7"/>
  <c r="CS41" i="7"/>
  <c r="CS9" i="7"/>
  <c r="CS17" i="7"/>
  <c r="CS45" i="7"/>
  <c r="CS14" i="7"/>
  <c r="CS29" i="7"/>
  <c r="CS39" i="7"/>
  <c r="CS40" i="7"/>
  <c r="CS59" i="7"/>
  <c r="CS50" i="7"/>
  <c r="CS64" i="7"/>
  <c r="CS22" i="7"/>
  <c r="CS27" i="7"/>
  <c r="CS38" i="7"/>
  <c r="CS62" i="7"/>
  <c r="CS18" i="7"/>
  <c r="CS51" i="7"/>
  <c r="CS57" i="7"/>
  <c r="DI32" i="7"/>
  <c r="HO32" i="7"/>
  <c r="HC32" i="7"/>
  <c r="GN32" i="7"/>
  <c r="GH32" i="7"/>
  <c r="FL32" i="7"/>
  <c r="EY32" i="7"/>
  <c r="HM53" i="7"/>
  <c r="HN53" i="7"/>
  <c r="GQ53" i="7"/>
  <c r="CY45" i="7"/>
  <c r="CY58" i="7"/>
  <c r="DK18" i="7"/>
  <c r="CY65" i="7"/>
  <c r="CY47" i="7"/>
  <c r="CY63" i="7"/>
  <c r="CY24" i="7"/>
  <c r="CY40" i="7"/>
  <c r="CY26" i="7"/>
  <c r="CY19" i="7"/>
  <c r="CY37" i="7"/>
  <c r="CY56" i="7"/>
  <c r="CY28" i="7"/>
  <c r="CY42" i="7"/>
  <c r="CY16" i="7"/>
  <c r="CY18" i="7"/>
  <c r="CY60" i="7"/>
  <c r="CY20" i="7"/>
  <c r="CY43" i="7"/>
  <c r="CY15" i="7"/>
  <c r="CY57" i="7"/>
  <c r="CY46" i="7"/>
  <c r="CY34" i="7"/>
  <c r="CY12" i="7"/>
  <c r="CY23" i="7"/>
  <c r="CY62" i="7"/>
  <c r="CY11" i="7"/>
  <c r="CY25" i="7"/>
  <c r="CY9" i="7"/>
  <c r="CY44" i="7"/>
  <c r="CY31" i="7"/>
  <c r="CY50" i="7"/>
  <c r="CY38" i="7"/>
  <c r="CY10" i="7"/>
  <c r="CY27" i="7"/>
  <c r="CY7" i="7"/>
  <c r="CY8" i="7"/>
  <c r="CY61" i="7"/>
  <c r="CY36" i="7"/>
  <c r="CY35" i="7"/>
  <c r="CY14" i="7"/>
  <c r="CY55" i="7"/>
  <c r="CY6" i="7"/>
  <c r="CY21" i="7"/>
  <c r="CY49" i="7"/>
  <c r="CY59" i="7"/>
  <c r="CY41" i="7"/>
  <c r="CY54" i="7"/>
  <c r="CY64" i="7"/>
  <c r="CY30" i="7"/>
  <c r="CY17" i="7"/>
  <c r="HM18" i="7"/>
  <c r="DG58" i="7"/>
  <c r="DG55" i="7"/>
  <c r="DG27" i="7"/>
  <c r="DG43" i="7"/>
  <c r="DG35" i="7"/>
  <c r="DG21" i="7"/>
  <c r="DG47" i="7"/>
  <c r="DG59" i="7"/>
  <c r="DG30" i="7"/>
  <c r="DG12" i="7"/>
  <c r="DG18" i="7"/>
  <c r="DG33" i="7"/>
  <c r="DG50" i="7"/>
  <c r="DG64" i="7"/>
  <c r="DG57" i="7"/>
  <c r="DG34" i="7"/>
  <c r="DG32" i="7"/>
  <c r="DG31" i="7"/>
  <c r="DG26" i="7"/>
  <c r="DG9" i="7"/>
  <c r="DG6" i="7"/>
  <c r="DG17" i="7"/>
  <c r="DG40" i="7"/>
  <c r="DG37" i="7"/>
  <c r="DG60" i="7"/>
  <c r="DG45" i="7"/>
  <c r="DG19" i="7"/>
  <c r="DG8" i="7"/>
  <c r="DG16" i="7"/>
  <c r="DG10" i="7"/>
  <c r="DG51" i="7"/>
  <c r="DG48" i="7"/>
  <c r="DG41" i="7"/>
  <c r="DG42" i="7"/>
  <c r="DG39" i="7"/>
  <c r="DG36" i="7"/>
  <c r="DG20" i="7"/>
  <c r="DG62" i="7"/>
  <c r="DG52" i="7"/>
  <c r="DG54" i="7"/>
  <c r="DG13" i="7"/>
  <c r="DG46" i="7"/>
  <c r="DG22" i="7"/>
  <c r="DG61" i="7"/>
  <c r="DG38" i="7"/>
  <c r="DG29" i="7"/>
  <c r="DG49" i="7"/>
  <c r="GN18" i="7"/>
  <c r="GB18" i="7"/>
  <c r="DR25" i="7"/>
  <c r="FL25" i="7"/>
  <c r="EO25" i="7"/>
  <c r="FM25" i="7"/>
  <c r="FA25" i="7"/>
  <c r="GS23" i="7"/>
  <c r="DT25" i="7"/>
  <c r="DT38" i="7"/>
  <c r="DT26" i="7"/>
  <c r="DT14" i="7"/>
  <c r="DT52" i="7"/>
  <c r="DT62" i="7"/>
  <c r="DT58" i="7"/>
  <c r="DT19" i="7"/>
  <c r="DT45" i="7"/>
  <c r="DT59" i="7"/>
  <c r="DT18" i="7"/>
  <c r="DT22" i="7"/>
  <c r="DT10" i="7"/>
  <c r="DT41" i="7"/>
  <c r="DT8" i="7"/>
  <c r="DT12" i="7"/>
  <c r="DT63" i="7"/>
  <c r="DT21" i="7"/>
  <c r="DT55" i="7"/>
  <c r="DT11" i="7"/>
  <c r="EH40" i="7"/>
  <c r="EH28" i="7"/>
  <c r="EH24" i="7"/>
  <c r="EH19" i="7"/>
  <c r="EH45" i="7"/>
  <c r="EH23" i="7"/>
  <c r="EH44" i="7"/>
  <c r="EH17" i="7"/>
  <c r="EH36" i="7"/>
  <c r="EH10" i="7"/>
  <c r="EH47" i="7"/>
  <c r="EH50" i="7"/>
  <c r="EH46" i="7"/>
  <c r="EH41" i="7"/>
  <c r="EH51" i="7"/>
  <c r="EH54" i="7"/>
  <c r="EH38" i="7"/>
  <c r="EH55" i="7"/>
  <c r="EH30" i="7"/>
  <c r="EH59" i="7"/>
  <c r="EH25" i="7"/>
  <c r="EH35" i="7"/>
  <c r="EH63" i="7"/>
  <c r="EH33" i="7"/>
  <c r="EH18" i="7"/>
  <c r="EH56" i="7"/>
  <c r="EH20" i="7"/>
  <c r="EH6" i="7"/>
  <c r="EH12" i="7"/>
  <c r="EH11" i="7"/>
  <c r="EH42" i="7"/>
  <c r="EH13" i="7"/>
  <c r="EH34" i="7"/>
  <c r="EH39" i="7"/>
  <c r="EH27" i="7"/>
  <c r="EH37" i="7"/>
  <c r="EH64" i="7"/>
  <c r="EH61" i="7"/>
  <c r="EH7" i="7"/>
  <c r="EH60" i="7"/>
  <c r="EH16" i="7"/>
  <c r="EH21" i="7"/>
  <c r="EH15" i="7"/>
  <c r="EH52" i="7"/>
  <c r="EH9" i="7"/>
  <c r="EH57" i="7"/>
  <c r="EH8" i="7"/>
  <c r="EH58" i="7"/>
  <c r="EH48" i="7"/>
  <c r="EH49" i="7"/>
  <c r="EH14" i="7"/>
  <c r="EH22" i="7"/>
  <c r="EH65" i="7"/>
  <c r="EH32" i="7"/>
  <c r="GJ16" i="7"/>
  <c r="FK62" i="7"/>
  <c r="FK48" i="7"/>
  <c r="FK44" i="7"/>
  <c r="FK59" i="7"/>
  <c r="FK28" i="7"/>
  <c r="FK47" i="7"/>
  <c r="FK60" i="7"/>
  <c r="FK41" i="7"/>
  <c r="FK61" i="7"/>
  <c r="FK11" i="7"/>
  <c r="FK42" i="7"/>
  <c r="FK14" i="7"/>
  <c r="FK56" i="7"/>
  <c r="FK15" i="7"/>
  <c r="FK13" i="7"/>
  <c r="FK38" i="7"/>
  <c r="FK22" i="7"/>
  <c r="FK36" i="7"/>
  <c r="FK10" i="7"/>
  <c r="FK46" i="7"/>
  <c r="FK57" i="7"/>
  <c r="FK34" i="7"/>
  <c r="FK9" i="7"/>
  <c r="FK20" i="7"/>
  <c r="FK7" i="7"/>
  <c r="FK43" i="7"/>
  <c r="FK6" i="7"/>
  <c r="FK16" i="7"/>
  <c r="FK64" i="7"/>
  <c r="FK12" i="7"/>
  <c r="FK49" i="7"/>
  <c r="FK25" i="7"/>
  <c r="FK40" i="7"/>
  <c r="FK21" i="7"/>
  <c r="FK29" i="7"/>
  <c r="FK50" i="7"/>
  <c r="FK35" i="7"/>
  <c r="FK19" i="7"/>
  <c r="FK39" i="7"/>
  <c r="FK27" i="7"/>
  <c r="FK63" i="7"/>
  <c r="FK55" i="7"/>
  <c r="FK37" i="7"/>
  <c r="FK54" i="7"/>
  <c r="FK45" i="7"/>
  <c r="FK53" i="7"/>
  <c r="FK32" i="7"/>
  <c r="FK58" i="7"/>
  <c r="FK23" i="7"/>
  <c r="FK17" i="7"/>
  <c r="FK26" i="7"/>
  <c r="FK30" i="7"/>
  <c r="FK51" i="7"/>
  <c r="EH43" i="7"/>
  <c r="HO43" i="7"/>
  <c r="HC43" i="7"/>
  <c r="FM45" i="7"/>
  <c r="DV61" i="7"/>
  <c r="GL37" i="7"/>
  <c r="GL28" i="7"/>
  <c r="GL29" i="7"/>
  <c r="GL9" i="7"/>
  <c r="GL40" i="7"/>
  <c r="GL36" i="7"/>
  <c r="GL58" i="7"/>
  <c r="GL54" i="7"/>
  <c r="GL7" i="7"/>
  <c r="GL50" i="7"/>
  <c r="GL49" i="7"/>
  <c r="GL60" i="7"/>
  <c r="GL17" i="7"/>
  <c r="GL45" i="7"/>
  <c r="GL52" i="7"/>
  <c r="GL31" i="7"/>
  <c r="GL41" i="7"/>
  <c r="GL55" i="7"/>
  <c r="GL63" i="7"/>
  <c r="GL21" i="7"/>
  <c r="GL25" i="7"/>
  <c r="GL51" i="7"/>
  <c r="GL61" i="7"/>
  <c r="GL26" i="7"/>
  <c r="GL22" i="7"/>
  <c r="GL33" i="7"/>
  <c r="GL13" i="7"/>
  <c r="GL24" i="7"/>
  <c r="GL57" i="7"/>
  <c r="GL6" i="7"/>
  <c r="GL43" i="7"/>
  <c r="GL53" i="7"/>
  <c r="GS38" i="7"/>
  <c r="GS35" i="7"/>
  <c r="GS34" i="7"/>
  <c r="GS12" i="7"/>
  <c r="GS27" i="7"/>
  <c r="GS59" i="7"/>
  <c r="GS46" i="7"/>
  <c r="GS42" i="7"/>
  <c r="GS36" i="7"/>
  <c r="GS49" i="7"/>
  <c r="GS10" i="7"/>
  <c r="GS55" i="7"/>
  <c r="GS7" i="7"/>
  <c r="GS39" i="7"/>
  <c r="GS57" i="7"/>
  <c r="GS64" i="7"/>
  <c r="GS62" i="7"/>
  <c r="GS28" i="7"/>
  <c r="GS9" i="7"/>
  <c r="GS60" i="7"/>
  <c r="GS40" i="7"/>
  <c r="GS63" i="7"/>
  <c r="GS13" i="7"/>
  <c r="GS32" i="7"/>
  <c r="GS6" i="7"/>
  <c r="GS31" i="7"/>
  <c r="GS11" i="7"/>
  <c r="GS48" i="7"/>
  <c r="GS22" i="7"/>
  <c r="GS19" i="7"/>
  <c r="GS16" i="7"/>
  <c r="GS20" i="7"/>
  <c r="GS58" i="7"/>
  <c r="GS61" i="7"/>
  <c r="GS33" i="7"/>
  <c r="GS26" i="7"/>
  <c r="GS54" i="7"/>
  <c r="GS8" i="7"/>
  <c r="GS29" i="7"/>
  <c r="GS52" i="7"/>
  <c r="GS43" i="7"/>
  <c r="GS47" i="7"/>
  <c r="GS30" i="7"/>
  <c r="GS37" i="7"/>
  <c r="GS44" i="7"/>
  <c r="GS50" i="7"/>
  <c r="GS41" i="7"/>
  <c r="GS15" i="7"/>
  <c r="GS53" i="7"/>
  <c r="GS17" i="7"/>
  <c r="GS14" i="7"/>
  <c r="GS18" i="7"/>
  <c r="GS56" i="7"/>
  <c r="EY8" i="7"/>
  <c r="EY26" i="7"/>
  <c r="EY49" i="7"/>
  <c r="EY60" i="7"/>
  <c r="EY35" i="7"/>
  <c r="EY55" i="7"/>
  <c r="EY9" i="7"/>
  <c r="EY48" i="7"/>
  <c r="EY54" i="7"/>
  <c r="EY38" i="7"/>
  <c r="EY6" i="7"/>
  <c r="EY20" i="7"/>
  <c r="EY12" i="7"/>
  <c r="EY46" i="7"/>
  <c r="EY58" i="7"/>
  <c r="EY18" i="7"/>
  <c r="EY19" i="7"/>
  <c r="EY17" i="7"/>
  <c r="EY44" i="7"/>
  <c r="EY23" i="7"/>
  <c r="EY33" i="7"/>
  <c r="EY65" i="7"/>
  <c r="EY34" i="7"/>
  <c r="EY63" i="7"/>
  <c r="EY41" i="7"/>
  <c r="EY25" i="7"/>
  <c r="EY13" i="7"/>
  <c r="EY50" i="7"/>
  <c r="EY42" i="7"/>
  <c r="EY51" i="7"/>
  <c r="EY43" i="7"/>
  <c r="EY15" i="7"/>
  <c r="EY27" i="7"/>
  <c r="EY53" i="7"/>
  <c r="EY56" i="7"/>
  <c r="EY10" i="7"/>
  <c r="EY61" i="7"/>
  <c r="EY7" i="7"/>
  <c r="EY64" i="7"/>
  <c r="EY29" i="7"/>
  <c r="EY52" i="7"/>
  <c r="EY11" i="7"/>
  <c r="GJ12" i="7"/>
  <c r="DT37" i="7"/>
  <c r="FA51" i="7"/>
  <c r="EF47" i="7"/>
  <c r="EF40" i="7"/>
  <c r="EF10" i="7"/>
  <c r="EF34" i="7"/>
  <c r="EF63" i="7"/>
  <c r="EF64" i="7"/>
  <c r="EF27" i="7"/>
  <c r="DI28" i="7"/>
  <c r="DI37" i="7"/>
  <c r="DI39" i="7"/>
  <c r="DI50" i="7"/>
  <c r="DI17" i="7"/>
  <c r="CQ54" i="7"/>
  <c r="CQ42" i="7"/>
  <c r="CQ41" i="7"/>
  <c r="CQ48" i="7"/>
  <c r="CQ52" i="7"/>
  <c r="CQ12" i="7"/>
  <c r="CQ11" i="7"/>
  <c r="CQ19" i="7"/>
  <c r="EQ39" i="7"/>
  <c r="EQ31" i="7"/>
  <c r="EQ49" i="7"/>
  <c r="EQ52" i="7"/>
  <c r="EQ20" i="7"/>
  <c r="EQ8" i="7"/>
  <c r="EQ48" i="7"/>
  <c r="EQ54" i="7"/>
  <c r="GF13" i="7"/>
  <c r="GF30" i="7"/>
  <c r="GF37" i="7"/>
  <c r="GF53" i="7"/>
  <c r="GF20" i="7"/>
  <c r="GF19" i="7"/>
  <c r="GF32" i="7"/>
  <c r="GF7" i="7"/>
  <c r="FX63" i="7"/>
  <c r="FX57" i="7"/>
  <c r="FX28" i="7"/>
  <c r="FX62" i="7"/>
  <c r="FX53" i="7"/>
  <c r="FX26" i="7"/>
  <c r="CU65" i="7"/>
  <c r="HG29" i="7"/>
  <c r="FC54" i="7"/>
  <c r="FC18" i="7"/>
  <c r="FC64" i="7"/>
  <c r="FC11" i="7"/>
  <c r="FC60" i="7"/>
  <c r="FC61" i="7"/>
  <c r="FC50" i="7"/>
  <c r="HC29" i="7"/>
  <c r="EO56" i="7"/>
  <c r="CS46" i="7"/>
  <c r="CS28" i="7"/>
  <c r="CS20" i="7"/>
  <c r="CS13" i="7"/>
  <c r="CS42" i="7"/>
  <c r="CS8" i="7"/>
  <c r="CS63" i="7"/>
  <c r="EW31" i="7"/>
  <c r="FK31" i="7"/>
  <c r="HM49" i="7"/>
  <c r="HM10" i="7"/>
  <c r="HM60" i="7"/>
  <c r="HM46" i="7"/>
  <c r="HM56" i="7"/>
  <c r="HM15" i="7"/>
  <c r="HM47" i="7"/>
  <c r="HN45" i="7"/>
  <c r="FP25" i="7"/>
  <c r="FP44" i="7"/>
  <c r="FP20" i="7"/>
  <c r="FP34" i="7"/>
  <c r="FP12" i="7"/>
  <c r="FP57" i="7"/>
  <c r="HI27" i="7"/>
  <c r="HO45" i="7"/>
  <c r="FZ54" i="7"/>
  <c r="FZ35" i="7"/>
  <c r="FZ20" i="7"/>
  <c r="FZ57" i="7"/>
  <c r="FZ55" i="7"/>
  <c r="FZ16" i="7"/>
  <c r="FZ28" i="7"/>
  <c r="HE55" i="7"/>
  <c r="HE9" i="7"/>
  <c r="HE25" i="7"/>
  <c r="HE19" i="7"/>
  <c r="HE13" i="7"/>
  <c r="HE43" i="7"/>
  <c r="HE38" i="7"/>
  <c r="HE35" i="7"/>
  <c r="DT46" i="7"/>
  <c r="DT51" i="7"/>
  <c r="DT15" i="7"/>
  <c r="DT13" i="7"/>
  <c r="DT61" i="7"/>
  <c r="DT39" i="7"/>
  <c r="DE14" i="7"/>
  <c r="DE46" i="7"/>
  <c r="DE45" i="7"/>
  <c r="DE28" i="7"/>
  <c r="DE10" i="7"/>
  <c r="DE13" i="7"/>
  <c r="DE53" i="7"/>
  <c r="DE15" i="7"/>
  <c r="GY32" i="7"/>
  <c r="GY41" i="7"/>
  <c r="GY8" i="7"/>
  <c r="GY13" i="7"/>
  <c r="GY47" i="7"/>
  <c r="GY33" i="7"/>
  <c r="GY24" i="7"/>
  <c r="HK51" i="7"/>
  <c r="FA44" i="7"/>
  <c r="FA15" i="7"/>
  <c r="FA62" i="7"/>
  <c r="FA54" i="7"/>
  <c r="FA22" i="7"/>
  <c r="FA45" i="7"/>
  <c r="EF8" i="7"/>
  <c r="DC48" i="7"/>
  <c r="FZ25" i="7"/>
  <c r="HG16" i="7"/>
  <c r="DZ50" i="7"/>
  <c r="FG8" i="7"/>
  <c r="FP7" i="7"/>
  <c r="GM7" i="7" s="1"/>
  <c r="ED13" i="7"/>
  <c r="FK24" i="7"/>
  <c r="EO57" i="7"/>
  <c r="CY29" i="7"/>
  <c r="GL35" i="7"/>
  <c r="GL19" i="7"/>
  <c r="GL46" i="7"/>
  <c r="GL34" i="7"/>
  <c r="GL65" i="7"/>
  <c r="DC28" i="7"/>
  <c r="DC60" i="7"/>
  <c r="DC37" i="7"/>
  <c r="DC12" i="7"/>
  <c r="DC52" i="7"/>
  <c r="EB59" i="7"/>
  <c r="EB61" i="7"/>
  <c r="EB16" i="7"/>
  <c r="HC12" i="7"/>
  <c r="HC50" i="7"/>
  <c r="HC36" i="7"/>
  <c r="HK59" i="7"/>
  <c r="HK7" i="7"/>
  <c r="HK55" i="7"/>
  <c r="FX31" i="7"/>
  <c r="FP28" i="7"/>
  <c r="EY30" i="7"/>
  <c r="EY37" i="7"/>
  <c r="EY36" i="7"/>
  <c r="DN29" i="7"/>
  <c r="DV30" i="7"/>
  <c r="DV37" i="7"/>
  <c r="FI26" i="7"/>
  <c r="FI56" i="7"/>
  <c r="FI44" i="7"/>
  <c r="EO38" i="7"/>
  <c r="EO22" i="7"/>
  <c r="EO10" i="7"/>
  <c r="FX15" i="7"/>
  <c r="DP28" i="7"/>
  <c r="DP14" i="7"/>
  <c r="DP11" i="7"/>
  <c r="FT58" i="7"/>
  <c r="FT51" i="7"/>
  <c r="FK65" i="7"/>
  <c r="GJ8" i="7"/>
  <c r="EJ22" i="7"/>
  <c r="CY51" i="7"/>
  <c r="EF9" i="7"/>
  <c r="GJ29" i="7"/>
  <c r="DZ45" i="7"/>
  <c r="DZ53" i="7"/>
  <c r="DZ33" i="7"/>
  <c r="DR19" i="7"/>
  <c r="EK19" i="7" s="1"/>
  <c r="DR52" i="7"/>
  <c r="DR45" i="7"/>
  <c r="GD29" i="7"/>
  <c r="ED45" i="7"/>
  <c r="CY22" i="7"/>
  <c r="DG63" i="7"/>
  <c r="DG7" i="7"/>
  <c r="DX27" i="7"/>
  <c r="CU33" i="7"/>
  <c r="GD57" i="7"/>
  <c r="CM54" i="7"/>
  <c r="CM14" i="7"/>
  <c r="CM57" i="7"/>
  <c r="DN52" i="7"/>
  <c r="FV42" i="7"/>
  <c r="GS24" i="7"/>
  <c r="FR38" i="7"/>
  <c r="GW55" i="7"/>
  <c r="EU6" i="7"/>
  <c r="GL10" i="7"/>
  <c r="DE62" i="7"/>
  <c r="DA46" i="7"/>
  <c r="HI21" i="7"/>
  <c r="GW32" i="7"/>
  <c r="EL14" i="7"/>
  <c r="ED14" i="7"/>
  <c r="HI48" i="7"/>
  <c r="HO65" i="7"/>
  <c r="GU29" i="7"/>
  <c r="GU33" i="7"/>
  <c r="GU13" i="7"/>
  <c r="GU58" i="7"/>
  <c r="GU36" i="7"/>
  <c r="GU56" i="7"/>
  <c r="GU39" i="7"/>
  <c r="GU30" i="7"/>
  <c r="GU20" i="7"/>
  <c r="GU10" i="7"/>
  <c r="GU11" i="7"/>
  <c r="GU55" i="7"/>
  <c r="GU51" i="7"/>
  <c r="GU54" i="7"/>
  <c r="GU8" i="7"/>
  <c r="GU63" i="7"/>
  <c r="GU18" i="7"/>
  <c r="GU15" i="7"/>
  <c r="GU7" i="7"/>
  <c r="GU38" i="7"/>
  <c r="GU65" i="7"/>
  <c r="GU24" i="7"/>
  <c r="GU32" i="7"/>
  <c r="GU19" i="7"/>
  <c r="GU25" i="7"/>
  <c r="GU45" i="7"/>
  <c r="GU40" i="7"/>
  <c r="GU46" i="7"/>
  <c r="GU21" i="7"/>
  <c r="GU31" i="7"/>
  <c r="GU47" i="7"/>
  <c r="GU44" i="7"/>
  <c r="GU35" i="7"/>
  <c r="GU27" i="7"/>
  <c r="GU59" i="7"/>
  <c r="GU60" i="7"/>
  <c r="GU12" i="7"/>
  <c r="GU6" i="7"/>
  <c r="GU52" i="7"/>
  <c r="GU48" i="7"/>
  <c r="GU61" i="7"/>
  <c r="GU28" i="7"/>
  <c r="GU50" i="7"/>
  <c r="GU34" i="7"/>
  <c r="GU41" i="7"/>
  <c r="GU62" i="7"/>
  <c r="GU22" i="7"/>
  <c r="GU64" i="7"/>
  <c r="GU42" i="7"/>
  <c r="GU43" i="7"/>
  <c r="GU17" i="7"/>
  <c r="GU9" i="7"/>
  <c r="GU14" i="7"/>
  <c r="EY45" i="7"/>
  <c r="HO44" i="7"/>
  <c r="HI44" i="7"/>
  <c r="DV65" i="7"/>
  <c r="DV59" i="7"/>
  <c r="DV21" i="7"/>
  <c r="DV56" i="7"/>
  <c r="DV14" i="7"/>
  <c r="DV23" i="7"/>
  <c r="DV13" i="7"/>
  <c r="DV41" i="7"/>
  <c r="DV44" i="7"/>
  <c r="DV20" i="7"/>
  <c r="DV55" i="7"/>
  <c r="DV32" i="7"/>
  <c r="DV39" i="7"/>
  <c r="DV15" i="7"/>
  <c r="DV48" i="7"/>
  <c r="DV64" i="7"/>
  <c r="DV45" i="7"/>
  <c r="DV54" i="7"/>
  <c r="DV35" i="7"/>
  <c r="DV7" i="7"/>
  <c r="DV26" i="7"/>
  <c r="DV28" i="7"/>
  <c r="DV16" i="7"/>
  <c r="DV10" i="7"/>
  <c r="DV33" i="7"/>
  <c r="DV18" i="7"/>
  <c r="DV62" i="7"/>
  <c r="DV38" i="7"/>
  <c r="DV43" i="7"/>
  <c r="DV34" i="7"/>
  <c r="DV8" i="7"/>
  <c r="DV47" i="7"/>
  <c r="DV53" i="7"/>
  <c r="DV50" i="7"/>
  <c r="DV40" i="7"/>
  <c r="DV22" i="7"/>
  <c r="DV9" i="7"/>
  <c r="DV63" i="7"/>
  <c r="DV11" i="7"/>
  <c r="DV17" i="7"/>
  <c r="DV42" i="7"/>
  <c r="DV12" i="7"/>
  <c r="DV6" i="7"/>
  <c r="DV25" i="7"/>
  <c r="DV52" i="7"/>
  <c r="EL44" i="7"/>
  <c r="EB44" i="7"/>
  <c r="CW26" i="7"/>
  <c r="CW51" i="7"/>
  <c r="CW31" i="7"/>
  <c r="CW65" i="7"/>
  <c r="CW58" i="7"/>
  <c r="CW36" i="7"/>
  <c r="CW32" i="7"/>
  <c r="CW54" i="7"/>
  <c r="CW55" i="7"/>
  <c r="CW47" i="7"/>
  <c r="CW13" i="7"/>
  <c r="CW63" i="7"/>
  <c r="CW30" i="7"/>
  <c r="CW7" i="7"/>
  <c r="CW52" i="7"/>
  <c r="CW39" i="7"/>
  <c r="CW40" i="7"/>
  <c r="CW49" i="7"/>
  <c r="CW37" i="7"/>
  <c r="CW60" i="7"/>
  <c r="CW18" i="7"/>
  <c r="CW35" i="7"/>
  <c r="CW17" i="7"/>
  <c r="CW64" i="7"/>
  <c r="CW45" i="7"/>
  <c r="CW22" i="7"/>
  <c r="CW62" i="7"/>
  <c r="CW27" i="7"/>
  <c r="CW15" i="7"/>
  <c r="CW10" i="7"/>
  <c r="CW20" i="7"/>
  <c r="CW28" i="7"/>
  <c r="CW23" i="7"/>
  <c r="CW59" i="7"/>
  <c r="CW42" i="7"/>
  <c r="CW57" i="7"/>
  <c r="CW33" i="7"/>
  <c r="CW8" i="7"/>
  <c r="CW9" i="7"/>
  <c r="CW21" i="7"/>
  <c r="CW11" i="7"/>
  <c r="CW6" i="7"/>
  <c r="CW61" i="7"/>
  <c r="CW19" i="7"/>
  <c r="CW12" i="7"/>
  <c r="CW24" i="7"/>
  <c r="CW43" i="7"/>
  <c r="CW14" i="7"/>
  <c r="CW34" i="7"/>
  <c r="CW38" i="7"/>
  <c r="CW50" i="7"/>
  <c r="CW41" i="7"/>
  <c r="CW46" i="7"/>
  <c r="CW56" i="7"/>
  <c r="CW29" i="7"/>
  <c r="DN44" i="7"/>
  <c r="EK44" i="7"/>
  <c r="HN52" i="7"/>
  <c r="GY52" i="7"/>
  <c r="GN48" i="7"/>
  <c r="GJ48" i="7"/>
  <c r="EW65" i="7"/>
  <c r="FL65" i="7"/>
  <c r="DC45" i="7"/>
  <c r="FM32" i="7"/>
  <c r="FE32" i="7"/>
  <c r="FR32" i="7"/>
  <c r="GM32" i="7"/>
  <c r="EF53" i="7"/>
  <c r="GN53" i="7"/>
  <c r="GD49" i="7"/>
  <c r="GD10" i="7"/>
  <c r="GD28" i="7"/>
  <c r="GD42" i="7"/>
  <c r="GD31" i="7"/>
  <c r="GD19" i="7"/>
  <c r="GD30" i="7"/>
  <c r="GD60" i="7"/>
  <c r="GD47" i="7"/>
  <c r="GD35" i="7"/>
  <c r="GD51" i="7"/>
  <c r="GD25" i="7"/>
  <c r="GD38" i="7"/>
  <c r="GD14" i="7"/>
  <c r="GD63" i="7"/>
  <c r="GD32" i="7"/>
  <c r="GD58" i="7"/>
  <c r="GD48" i="7"/>
  <c r="GD21" i="7"/>
  <c r="GD27" i="7"/>
  <c r="GD64" i="7"/>
  <c r="GD33" i="7"/>
  <c r="GD65" i="7"/>
  <c r="GD41" i="7"/>
  <c r="GD22" i="7"/>
  <c r="GD44" i="7"/>
  <c r="GD46" i="7"/>
  <c r="GD20" i="7"/>
  <c r="GD12" i="7"/>
  <c r="GD61" i="7"/>
  <c r="GD45" i="7"/>
  <c r="GD17" i="7"/>
  <c r="GD26" i="7"/>
  <c r="GD54" i="7"/>
  <c r="GD7" i="7"/>
  <c r="GD34" i="7"/>
  <c r="GD15" i="7"/>
  <c r="GD37" i="7"/>
  <c r="GD56" i="7"/>
  <c r="GD8" i="7"/>
  <c r="GD62" i="7"/>
  <c r="GD24" i="7"/>
  <c r="GD52" i="7"/>
  <c r="GD53" i="7"/>
  <c r="GD6" i="7"/>
  <c r="GD16" i="7"/>
  <c r="GD11" i="7"/>
  <c r="GD40" i="7"/>
  <c r="GD55" i="7"/>
  <c r="GD39" i="7"/>
  <c r="GD13" i="7"/>
  <c r="DK53" i="7"/>
  <c r="CY53" i="7"/>
  <c r="GW18" i="7"/>
  <c r="ED18" i="7"/>
  <c r="GH21" i="7"/>
  <c r="GH27" i="7"/>
  <c r="GH15" i="7"/>
  <c r="GH16" i="7"/>
  <c r="GH28" i="7"/>
  <c r="GH6" i="7"/>
  <c r="GH25" i="7"/>
  <c r="GH46" i="7"/>
  <c r="GH11" i="7"/>
  <c r="GH20" i="7"/>
  <c r="GH22" i="7"/>
  <c r="GH62" i="7"/>
  <c r="GH55" i="7"/>
  <c r="GH36" i="7"/>
  <c r="GH51" i="7"/>
  <c r="GH61" i="7"/>
  <c r="GH48" i="7"/>
  <c r="GH17" i="7"/>
  <c r="GH10" i="7"/>
  <c r="GH41" i="7"/>
  <c r="GH12" i="7"/>
  <c r="GH43" i="7"/>
  <c r="GH40" i="7"/>
  <c r="GH31" i="7"/>
  <c r="GH35" i="7"/>
  <c r="GH63" i="7"/>
  <c r="GH13" i="7"/>
  <c r="GH37" i="7"/>
  <c r="GH49" i="7"/>
  <c r="GH42" i="7"/>
  <c r="GH29" i="7"/>
  <c r="GH47" i="7"/>
  <c r="GH14" i="7"/>
  <c r="GH58" i="7"/>
  <c r="GH9" i="7"/>
  <c r="GH50" i="7"/>
  <c r="GH30" i="7"/>
  <c r="GH54" i="7"/>
  <c r="GH52" i="7"/>
  <c r="GH53" i="7"/>
  <c r="GH60" i="7"/>
  <c r="GH18" i="7"/>
  <c r="GH19" i="7"/>
  <c r="GH65" i="7"/>
  <c r="GH38" i="7"/>
  <c r="GH39" i="7"/>
  <c r="GH8" i="7"/>
  <c r="GH24" i="7"/>
  <c r="GH33" i="7"/>
  <c r="GH64" i="7"/>
  <c r="GH56" i="7"/>
  <c r="GH34" i="7"/>
  <c r="GH57" i="7"/>
  <c r="GH45" i="7"/>
  <c r="CU26" i="7"/>
  <c r="CU52" i="7"/>
  <c r="CU36" i="7"/>
  <c r="CU20" i="7"/>
  <c r="CU29" i="7"/>
  <c r="CU55" i="7"/>
  <c r="CU53" i="7"/>
  <c r="CU57" i="7"/>
  <c r="CU19" i="7"/>
  <c r="CU37" i="7"/>
  <c r="CU49" i="7"/>
  <c r="CU34" i="7"/>
  <c r="CU25" i="7"/>
  <c r="CU44" i="7"/>
  <c r="CU45" i="7"/>
  <c r="CU46" i="7"/>
  <c r="CU56" i="7"/>
  <c r="CU13" i="7"/>
  <c r="CU48" i="7"/>
  <c r="CU28" i="7"/>
  <c r="CU10" i="7"/>
  <c r="CU21" i="7"/>
  <c r="CU12" i="7"/>
  <c r="CU54" i="7"/>
  <c r="CU14" i="7"/>
  <c r="CU8" i="7"/>
  <c r="CU43" i="7"/>
  <c r="CU23" i="7"/>
  <c r="CU22" i="7"/>
  <c r="CU27" i="7"/>
  <c r="CU59" i="7"/>
  <c r="CU18" i="7"/>
  <c r="CU63" i="7"/>
  <c r="CU7" i="7"/>
  <c r="CU6" i="7"/>
  <c r="CU11" i="7"/>
  <c r="CU58" i="7"/>
  <c r="CU38" i="7"/>
  <c r="CU9" i="7"/>
  <c r="CU60" i="7"/>
  <c r="CU32" i="7"/>
  <c r="CU35" i="7"/>
  <c r="CU61" i="7"/>
  <c r="CU17" i="7"/>
  <c r="CU42" i="7"/>
  <c r="CU62" i="7"/>
  <c r="CU24" i="7"/>
  <c r="CU31" i="7"/>
  <c r="CU41" i="7"/>
  <c r="DN47" i="7"/>
  <c r="DN25" i="7"/>
  <c r="DN56" i="7"/>
  <c r="DN45" i="7"/>
  <c r="DN54" i="7"/>
  <c r="DN36" i="7"/>
  <c r="DN53" i="7"/>
  <c r="DN65" i="7"/>
  <c r="DN10" i="7"/>
  <c r="DN15" i="7"/>
  <c r="DN59" i="7"/>
  <c r="DN20" i="7"/>
  <c r="DN9" i="7"/>
  <c r="EK9" i="7" s="1"/>
  <c r="DN7" i="7"/>
  <c r="EK7" i="7" s="1"/>
  <c r="EK25" i="7"/>
  <c r="DN19" i="7"/>
  <c r="DN57" i="7"/>
  <c r="DN51" i="7"/>
  <c r="DN33" i="7"/>
  <c r="DN64" i="7"/>
  <c r="DN34" i="7"/>
  <c r="DN39" i="7"/>
  <c r="DN13" i="7"/>
  <c r="DN16" i="7"/>
  <c r="DN40" i="7"/>
  <c r="DN61" i="7"/>
  <c r="DN50" i="7"/>
  <c r="DN35" i="7"/>
  <c r="DN11" i="7"/>
  <c r="EK11" i="7" s="1"/>
  <c r="DN32" i="7"/>
  <c r="DN6" i="7"/>
  <c r="EK6" i="7" s="1"/>
  <c r="DN49" i="7"/>
  <c r="DN14" i="7"/>
  <c r="DN42" i="7"/>
  <c r="DN46" i="7"/>
  <c r="DN22" i="7"/>
  <c r="DN18" i="7"/>
  <c r="EK18" i="7" s="1"/>
  <c r="DN38" i="7"/>
  <c r="DN58" i="7"/>
  <c r="DN28" i="7"/>
  <c r="DN48" i="7"/>
  <c r="DN21" i="7"/>
  <c r="DN62" i="7"/>
  <c r="DN37" i="7"/>
  <c r="DN43" i="7"/>
  <c r="DN23" i="7"/>
  <c r="DN12" i="7"/>
  <c r="DN55" i="7"/>
  <c r="DN60" i="7"/>
  <c r="DN26" i="7"/>
  <c r="DN30" i="7"/>
  <c r="GQ25" i="7"/>
  <c r="EU23" i="7"/>
  <c r="DK23" i="7"/>
  <c r="DG23" i="7"/>
  <c r="EQ50" i="7"/>
  <c r="EQ30" i="7"/>
  <c r="EQ56" i="7"/>
  <c r="EQ44" i="7"/>
  <c r="EQ33" i="7"/>
  <c r="EQ62" i="7"/>
  <c r="EQ24" i="7"/>
  <c r="EQ21" i="7"/>
  <c r="EQ12" i="7"/>
  <c r="EQ57" i="7"/>
  <c r="EQ26" i="7"/>
  <c r="EQ59" i="7"/>
  <c r="EQ17" i="7"/>
  <c r="EQ23" i="7"/>
  <c r="EQ10" i="7"/>
  <c r="EQ11" i="7"/>
  <c r="EQ55" i="7"/>
  <c r="EQ42" i="7"/>
  <c r="EQ16" i="7"/>
  <c r="EQ46" i="7"/>
  <c r="EQ64" i="7"/>
  <c r="EQ51" i="7"/>
  <c r="EQ38" i="7"/>
  <c r="FM16" i="7"/>
  <c r="FE16" i="7"/>
  <c r="GU16" i="7"/>
  <c r="EJ37" i="7"/>
  <c r="EJ9" i="7"/>
  <c r="EJ41" i="7"/>
  <c r="EJ49" i="7"/>
  <c r="EJ38" i="7"/>
  <c r="EJ59" i="7"/>
  <c r="EJ51" i="7"/>
  <c r="EJ32" i="7"/>
  <c r="EJ58" i="7"/>
  <c r="EJ64" i="7"/>
  <c r="EJ8" i="7"/>
  <c r="EJ16" i="7"/>
  <c r="EJ17" i="7"/>
  <c r="EJ14" i="7"/>
  <c r="EJ48" i="7"/>
  <c r="EJ60" i="7"/>
  <c r="EJ44" i="7"/>
  <c r="EJ11" i="7"/>
  <c r="EJ63" i="7"/>
  <c r="EJ24" i="7"/>
  <c r="EJ10" i="7"/>
  <c r="EJ65" i="7"/>
  <c r="EJ29" i="7"/>
  <c r="EJ54" i="7"/>
  <c r="EJ55" i="7"/>
  <c r="EJ31" i="7"/>
  <c r="EJ27" i="7"/>
  <c r="EJ21" i="7"/>
  <c r="EJ46" i="7"/>
  <c r="EJ52" i="7"/>
  <c r="EJ20" i="7"/>
  <c r="EJ45" i="7"/>
  <c r="EJ12" i="7"/>
  <c r="EJ26" i="7"/>
  <c r="EJ7" i="7"/>
  <c r="EJ13" i="7"/>
  <c r="EJ61" i="7"/>
  <c r="EJ30" i="7"/>
  <c r="EJ33" i="7"/>
  <c r="EJ62" i="7"/>
  <c r="EJ28" i="7"/>
  <c r="EJ6" i="7"/>
  <c r="EJ42" i="7"/>
  <c r="EJ47" i="7"/>
  <c r="EJ25" i="7"/>
  <c r="EJ50" i="7"/>
  <c r="EJ15" i="7"/>
  <c r="EJ36" i="7"/>
  <c r="EJ57" i="7"/>
  <c r="EJ19" i="7"/>
  <c r="EU52" i="7"/>
  <c r="DP52" i="7"/>
  <c r="EK52" i="7"/>
  <c r="EJ43" i="7"/>
  <c r="DK43" i="7"/>
  <c r="GM61" i="7"/>
  <c r="FR61" i="7"/>
  <c r="FM61" i="7"/>
  <c r="DX25" i="7"/>
  <c r="DX32" i="7"/>
  <c r="DX33" i="7"/>
  <c r="DX15" i="7"/>
  <c r="DX14" i="7"/>
  <c r="DX59" i="7"/>
  <c r="DX42" i="7"/>
  <c r="DX9" i="7"/>
  <c r="DX13" i="7"/>
  <c r="DX24" i="7"/>
  <c r="DX23" i="7"/>
  <c r="DX39" i="7"/>
  <c r="DX44" i="7"/>
  <c r="DX57" i="7"/>
  <c r="DX36" i="7"/>
  <c r="DX16" i="7"/>
  <c r="DX35" i="7"/>
  <c r="DX51" i="7"/>
  <c r="DX56" i="7"/>
  <c r="DX45" i="7"/>
  <c r="DX7" i="7"/>
  <c r="DX22" i="7"/>
  <c r="DX6" i="7"/>
  <c r="DX38" i="7"/>
  <c r="DX49" i="7"/>
  <c r="DX10" i="7"/>
  <c r="DX52" i="7"/>
  <c r="DX12" i="7"/>
  <c r="DX20" i="7"/>
  <c r="DX62" i="7"/>
  <c r="DX17" i="7"/>
  <c r="DX60" i="7"/>
  <c r="DX41" i="7"/>
  <c r="DX48" i="7"/>
  <c r="DX63" i="7"/>
  <c r="DX40" i="7"/>
  <c r="DX46" i="7"/>
  <c r="DX58" i="7"/>
  <c r="DX26" i="7"/>
  <c r="DX11" i="7"/>
  <c r="DX53" i="7"/>
  <c r="DX31" i="7"/>
  <c r="DX47" i="7"/>
  <c r="DX64" i="7"/>
  <c r="DX29" i="7"/>
  <c r="DX50" i="7"/>
  <c r="DX19" i="7"/>
  <c r="DX43" i="7"/>
  <c r="DX21" i="7"/>
  <c r="DX8" i="7"/>
  <c r="DC61" i="7"/>
  <c r="DK12" i="7"/>
  <c r="DC33" i="7"/>
  <c r="DC7" i="7"/>
  <c r="DC49" i="7"/>
  <c r="DC31" i="7"/>
  <c r="DC6" i="7"/>
  <c r="DC24" i="7"/>
  <c r="DC51" i="7"/>
  <c r="DC57" i="7"/>
  <c r="DC13" i="7"/>
  <c r="DC26" i="7"/>
  <c r="DC58" i="7"/>
  <c r="DC43" i="7"/>
  <c r="DC44" i="7"/>
  <c r="DC23" i="7"/>
  <c r="DC8" i="7"/>
  <c r="DC36" i="7"/>
  <c r="DC35" i="7"/>
  <c r="DC21" i="7"/>
  <c r="DC22" i="7"/>
  <c r="DC42" i="7"/>
  <c r="DC64" i="7"/>
  <c r="DC11" i="7"/>
  <c r="DC16" i="7"/>
  <c r="DC20" i="7"/>
  <c r="DC59" i="7"/>
  <c r="DC9" i="7"/>
  <c r="DC39" i="7"/>
  <c r="DC29" i="7"/>
  <c r="DC53" i="7"/>
  <c r="DC38" i="7"/>
  <c r="FC28" i="7"/>
  <c r="FC42" i="7"/>
  <c r="FC31" i="7"/>
  <c r="FC55" i="7"/>
  <c r="FC29" i="7"/>
  <c r="FC65" i="7"/>
  <c r="FM12" i="7"/>
  <c r="FC56" i="7"/>
  <c r="FC57" i="7"/>
  <c r="FC14" i="7"/>
  <c r="FC35" i="7"/>
  <c r="FC63" i="7"/>
  <c r="FC33" i="7"/>
  <c r="FC8" i="7"/>
  <c r="FC46" i="7"/>
  <c r="FC30" i="7"/>
  <c r="FC52" i="7"/>
  <c r="FC48" i="7"/>
  <c r="FC9" i="7"/>
  <c r="FC58" i="7"/>
  <c r="FC19" i="7"/>
  <c r="FC49" i="7"/>
  <c r="FC15" i="7"/>
  <c r="FC44" i="7"/>
  <c r="FC62" i="7"/>
  <c r="FT46" i="7"/>
  <c r="FT27" i="7"/>
  <c r="FT26" i="7"/>
  <c r="FT47" i="7"/>
  <c r="FT14" i="7"/>
  <c r="FT38" i="7"/>
  <c r="FT63" i="7"/>
  <c r="FT65" i="7"/>
  <c r="FT28" i="7"/>
  <c r="FT24" i="7"/>
  <c r="FT59" i="7"/>
  <c r="FT42" i="7"/>
  <c r="FT19" i="7"/>
  <c r="GM19" i="7" s="1"/>
  <c r="FT39" i="7"/>
  <c r="FT11" i="7"/>
  <c r="FT52" i="7"/>
  <c r="FT41" i="7"/>
  <c r="FT7" i="7"/>
  <c r="FT9" i="7"/>
  <c r="FT31" i="7"/>
  <c r="FT61" i="7"/>
  <c r="FT56" i="7"/>
  <c r="FT40" i="7"/>
  <c r="FT30" i="7"/>
  <c r="FT17" i="7"/>
  <c r="FT33" i="7"/>
  <c r="FT44" i="7"/>
  <c r="FT8" i="7"/>
  <c r="FT62" i="7"/>
  <c r="FT45" i="7"/>
  <c r="FT32" i="7"/>
  <c r="FT50" i="7"/>
  <c r="FT20" i="7"/>
  <c r="GM20" i="7" s="1"/>
  <c r="FT25" i="7"/>
  <c r="FT36" i="7"/>
  <c r="FT34" i="7"/>
  <c r="FT60" i="7"/>
  <c r="FT29" i="7"/>
  <c r="FT21" i="7"/>
  <c r="GM21" i="7" s="1"/>
  <c r="FT18" i="7"/>
  <c r="FT64" i="7"/>
  <c r="FT43" i="7"/>
  <c r="FT13" i="7"/>
  <c r="FT35" i="7"/>
  <c r="DT23" i="7"/>
  <c r="GY17" i="7"/>
  <c r="FA49" i="7"/>
  <c r="DI36" i="7"/>
  <c r="DT64" i="7"/>
  <c r="DT31" i="7"/>
  <c r="EF13" i="7"/>
  <c r="EF41" i="7"/>
  <c r="EF55" i="7"/>
  <c r="DI47" i="7"/>
  <c r="DI23" i="7"/>
  <c r="CQ32" i="7"/>
  <c r="CQ14" i="7"/>
  <c r="EQ28" i="7"/>
  <c r="EQ13" i="7"/>
  <c r="EQ65" i="7"/>
  <c r="GF29" i="7"/>
  <c r="GF55" i="7"/>
  <c r="EW21" i="7"/>
  <c r="FX7" i="7"/>
  <c r="FX64" i="7"/>
  <c r="FC22" i="7"/>
  <c r="FC36" i="7"/>
  <c r="FC6" i="7"/>
  <c r="CS53" i="7"/>
  <c r="CS49" i="7"/>
  <c r="CS35" i="7"/>
  <c r="CS6" i="7"/>
  <c r="CS55" i="7"/>
  <c r="HI31" i="7"/>
  <c r="GL14" i="7"/>
  <c r="HM26" i="7"/>
  <c r="HM9" i="7"/>
  <c r="HM13" i="7"/>
  <c r="HM40" i="7"/>
  <c r="HM12" i="7"/>
  <c r="HM34" i="7"/>
  <c r="DJ65" i="7"/>
  <c r="CM45" i="7"/>
  <c r="GF45" i="7"/>
  <c r="FP61" i="7"/>
  <c r="FP49" i="7"/>
  <c r="FP40" i="7"/>
  <c r="FP10" i="7"/>
  <c r="FP54" i="7"/>
  <c r="FP6" i="7"/>
  <c r="GM6" i="7" s="1"/>
  <c r="CM27" i="7"/>
  <c r="FZ26" i="7"/>
  <c r="FZ58" i="7"/>
  <c r="FZ60" i="7"/>
  <c r="FZ11" i="7"/>
  <c r="FZ21" i="7"/>
  <c r="FZ14" i="7"/>
  <c r="FZ17" i="7"/>
  <c r="FZ49" i="7"/>
  <c r="HE51" i="7"/>
  <c r="HE20" i="7"/>
  <c r="HE27" i="7"/>
  <c r="HE41" i="7"/>
  <c r="HE37" i="7"/>
  <c r="HE58" i="7"/>
  <c r="HE12" i="7"/>
  <c r="EW26" i="7"/>
  <c r="DT35" i="7"/>
  <c r="DT29" i="7"/>
  <c r="DT34" i="7"/>
  <c r="DT36" i="7"/>
  <c r="DT56" i="7"/>
  <c r="DT24" i="7"/>
  <c r="DT49" i="7"/>
  <c r="DE63" i="7"/>
  <c r="DE43" i="7"/>
  <c r="DE17" i="7"/>
  <c r="DE11" i="7"/>
  <c r="DE52" i="7"/>
  <c r="DE32" i="7"/>
  <c r="DE39" i="7"/>
  <c r="GL8" i="7"/>
  <c r="GY28" i="7"/>
  <c r="GY26" i="7"/>
  <c r="GY65" i="7"/>
  <c r="GY15" i="7"/>
  <c r="GY44" i="7"/>
  <c r="GY39" i="7"/>
  <c r="ED51" i="7"/>
  <c r="FA63" i="7"/>
  <c r="FA50" i="7"/>
  <c r="FA27" i="7"/>
  <c r="FA20" i="7"/>
  <c r="FA43" i="7"/>
  <c r="FA35" i="7"/>
  <c r="FA18" i="7"/>
  <c r="EB21" i="7"/>
  <c r="FT15" i="7"/>
  <c r="HK12" i="7"/>
  <c r="HK62" i="7"/>
  <c r="DP30" i="7"/>
  <c r="EU64" i="7"/>
  <c r="GF15" i="7"/>
  <c r="ES12" i="7"/>
  <c r="ED9" i="7"/>
  <c r="GL64" i="7"/>
  <c r="GL11" i="7"/>
  <c r="GL48" i="7"/>
  <c r="GL12" i="7"/>
  <c r="GL42" i="7"/>
  <c r="GL20" i="7"/>
  <c r="DC54" i="7"/>
  <c r="DC34" i="7"/>
  <c r="DC47" i="7"/>
  <c r="DC27" i="7"/>
  <c r="DC40" i="7"/>
  <c r="EB22" i="7"/>
  <c r="EB57" i="7"/>
  <c r="EB25" i="7"/>
  <c r="HC28" i="7"/>
  <c r="HC11" i="7"/>
  <c r="HC57" i="7"/>
  <c r="HK43" i="7"/>
  <c r="HK46" i="7"/>
  <c r="EY57" i="7"/>
  <c r="EY22" i="7"/>
  <c r="EY28" i="7"/>
  <c r="FZ13" i="7"/>
  <c r="EO43" i="7"/>
  <c r="DC30" i="7"/>
  <c r="DV51" i="7"/>
  <c r="DV46" i="7"/>
  <c r="DV49" i="7"/>
  <c r="FI22" i="7"/>
  <c r="FI28" i="7"/>
  <c r="EO64" i="7"/>
  <c r="FZ56" i="7"/>
  <c r="DP33" i="7"/>
  <c r="EH62" i="7"/>
  <c r="FT22" i="7"/>
  <c r="GM22" i="7" s="1"/>
  <c r="FT53" i="7"/>
  <c r="HG47" i="7"/>
  <c r="FK8" i="7"/>
  <c r="HG42" i="7"/>
  <c r="CS26" i="7"/>
  <c r="DZ14" i="7"/>
  <c r="DX65" i="7"/>
  <c r="DR10" i="7"/>
  <c r="DR22" i="7"/>
  <c r="EK22" i="7" s="1"/>
  <c r="DR34" i="7"/>
  <c r="ED36" i="7"/>
  <c r="GU26" i="7"/>
  <c r="DG28" i="7"/>
  <c r="DG15" i="7"/>
  <c r="DX37" i="7"/>
  <c r="DX30" i="7"/>
  <c r="CU51" i="7"/>
  <c r="CU40" i="7"/>
  <c r="GD18" i="7"/>
  <c r="CM30" i="7"/>
  <c r="CM8" i="7"/>
  <c r="DJ8" i="7" s="1"/>
  <c r="CM55" i="7"/>
  <c r="DN63" i="7"/>
  <c r="DN31" i="7"/>
  <c r="GS21" i="7"/>
  <c r="EH26" i="7"/>
  <c r="CY39" i="7"/>
  <c r="DA42" i="7"/>
  <c r="HG65" i="7"/>
  <c r="GH7" i="7"/>
  <c r="HM25" i="7"/>
  <c r="HO9" i="7"/>
  <c r="HM28" i="7"/>
  <c r="HM58" i="7"/>
  <c r="HM27" i="7"/>
  <c r="HM65" i="7"/>
  <c r="HM24" i="7"/>
  <c r="HM51" i="7"/>
  <c r="HM33" i="7"/>
  <c r="HM61" i="7"/>
  <c r="HM7" i="7"/>
  <c r="HM64" i="7"/>
  <c r="HM63" i="7"/>
  <c r="HM14" i="7"/>
  <c r="HM8" i="7"/>
  <c r="HM41" i="7"/>
  <c r="HM39" i="7"/>
  <c r="HM54" i="7"/>
  <c r="HM20" i="7"/>
  <c r="HM59" i="7"/>
  <c r="HM23" i="7"/>
  <c r="HM37" i="7"/>
  <c r="FM9" i="7"/>
  <c r="FI62" i="7"/>
  <c r="FI65" i="7"/>
  <c r="FI20" i="7"/>
  <c r="FI51" i="7"/>
  <c r="FI8" i="7"/>
  <c r="FI29" i="7"/>
  <c r="FI38" i="7"/>
  <c r="FI16" i="7"/>
  <c r="FI17" i="7"/>
  <c r="FI40" i="7"/>
  <c r="FI21" i="7"/>
  <c r="FI39" i="7"/>
  <c r="FI13" i="7"/>
  <c r="FI61" i="7"/>
  <c r="FI15" i="7"/>
  <c r="FI54" i="7"/>
  <c r="FI57" i="7"/>
  <c r="FI41" i="7"/>
  <c r="FI63" i="7"/>
  <c r="FI60" i="7"/>
  <c r="FI36" i="7"/>
  <c r="FI31" i="7"/>
  <c r="FI47" i="7"/>
  <c r="FI23" i="7"/>
  <c r="FI7" i="7"/>
  <c r="FI49" i="7"/>
  <c r="FI6" i="7"/>
  <c r="FI55" i="7"/>
  <c r="FI43" i="7"/>
  <c r="FI59" i="7"/>
  <c r="FI11" i="7"/>
  <c r="FI34" i="7"/>
  <c r="FI27" i="7"/>
  <c r="FI50" i="7"/>
  <c r="FI42" i="7"/>
  <c r="FI46" i="7"/>
  <c r="FI58" i="7"/>
  <c r="FI14" i="7"/>
  <c r="FI30" i="7"/>
  <c r="FI35" i="7"/>
  <c r="FI24" i="7"/>
  <c r="FI64" i="7"/>
  <c r="FI9" i="7"/>
  <c r="FI10" i="7"/>
  <c r="GW10" i="7"/>
  <c r="GW56" i="7"/>
  <c r="GW35" i="7"/>
  <c r="GW22" i="7"/>
  <c r="GW8" i="7"/>
  <c r="GW47" i="7"/>
  <c r="GW28" i="7"/>
  <c r="GW31" i="7"/>
  <c r="GW7" i="7"/>
  <c r="GW9" i="7"/>
  <c r="GW23" i="7"/>
  <c r="GW21" i="7"/>
  <c r="GW48" i="7"/>
  <c r="GW15" i="7"/>
  <c r="GW57" i="7"/>
  <c r="GW42" i="7"/>
  <c r="GW41" i="7"/>
  <c r="GW46" i="7"/>
  <c r="GW52" i="7"/>
  <c r="GW63" i="7"/>
  <c r="GW51" i="7"/>
  <c r="GW27" i="7"/>
  <c r="GW19" i="7"/>
  <c r="GW37" i="7"/>
  <c r="GW16" i="7"/>
  <c r="GW40" i="7"/>
  <c r="GW33" i="7"/>
  <c r="GW50" i="7"/>
  <c r="GW38" i="7"/>
  <c r="GW17" i="7"/>
  <c r="GW20" i="7"/>
  <c r="GW14" i="7"/>
  <c r="GW39" i="7"/>
  <c r="GW43" i="7"/>
  <c r="GW6" i="7"/>
  <c r="GW60" i="7"/>
  <c r="GW65" i="7"/>
  <c r="GW34" i="7"/>
  <c r="GW36" i="7"/>
  <c r="GW13" i="7"/>
  <c r="GW30" i="7"/>
  <c r="GW54" i="7"/>
  <c r="GW29" i="7"/>
  <c r="GW59" i="7"/>
  <c r="GW64" i="7"/>
  <c r="GW62" i="7"/>
  <c r="GW25" i="7"/>
  <c r="GW58" i="7"/>
  <c r="GW49" i="7"/>
  <c r="GW26" i="7"/>
  <c r="DP35" i="7"/>
  <c r="DP51" i="7"/>
  <c r="DP25" i="7"/>
  <c r="DP34" i="7"/>
  <c r="DP49" i="7"/>
  <c r="DP47" i="7"/>
  <c r="DP15" i="7"/>
  <c r="DP38" i="7"/>
  <c r="DP64" i="7"/>
  <c r="DP6" i="7"/>
  <c r="DP20" i="7"/>
  <c r="DP57" i="7"/>
  <c r="DP19" i="7"/>
  <c r="DP43" i="7"/>
  <c r="DP10" i="7"/>
  <c r="DP58" i="7"/>
  <c r="DP9" i="7"/>
  <c r="DP31" i="7"/>
  <c r="DP39" i="7"/>
  <c r="DP60" i="7"/>
  <c r="DP41" i="7"/>
  <c r="DP27" i="7"/>
  <c r="DP23" i="7"/>
  <c r="DP40" i="7"/>
  <c r="DP62" i="7"/>
  <c r="DP8" i="7"/>
  <c r="DP61" i="7"/>
  <c r="DP22" i="7"/>
  <c r="DP24" i="7"/>
  <c r="DP7" i="7"/>
  <c r="DP42" i="7"/>
  <c r="DP21" i="7"/>
  <c r="DP26" i="7"/>
  <c r="DP12" i="7"/>
  <c r="DP65" i="7"/>
  <c r="DP56" i="7"/>
  <c r="DP18" i="7"/>
  <c r="DP16" i="7"/>
  <c r="DP36" i="7"/>
  <c r="DP13" i="7"/>
  <c r="DP37" i="7"/>
  <c r="DP45" i="7"/>
  <c r="DP59" i="7"/>
  <c r="DP54" i="7"/>
  <c r="DP29" i="7"/>
  <c r="DE61" i="7"/>
  <c r="DK61" i="7"/>
  <c r="GW12" i="7"/>
  <c r="DK48" i="7"/>
  <c r="CY48" i="7"/>
  <c r="DE48" i="7"/>
  <c r="EB65" i="7"/>
  <c r="GQ50" i="7"/>
  <c r="HN50" i="7"/>
  <c r="FA53" i="7"/>
  <c r="FA57" i="7"/>
  <c r="FA24" i="7"/>
  <c r="FA19" i="7"/>
  <c r="FA36" i="7"/>
  <c r="FA41" i="7"/>
  <c r="FA52" i="7"/>
  <c r="FA28" i="7"/>
  <c r="FA60" i="7"/>
  <c r="FA21" i="7"/>
  <c r="FA48" i="7"/>
  <c r="FA64" i="7"/>
  <c r="FA59" i="7"/>
  <c r="FA30" i="7"/>
  <c r="FA42" i="7"/>
  <c r="FA29" i="7"/>
  <c r="FA17" i="7"/>
  <c r="FA11" i="7"/>
  <c r="FA14" i="7"/>
  <c r="EK48" i="7"/>
  <c r="DP48" i="7"/>
  <c r="EW64" i="7"/>
  <c r="EW36" i="7"/>
  <c r="EW56" i="7"/>
  <c r="EW63" i="7"/>
  <c r="EW59" i="7"/>
  <c r="EW11" i="7"/>
  <c r="EW49" i="7"/>
  <c r="EW40" i="7"/>
  <c r="EW51" i="7"/>
  <c r="EW24" i="7"/>
  <c r="EW45" i="7"/>
  <c r="EW22" i="7"/>
  <c r="EW37" i="7"/>
  <c r="EW39" i="7"/>
  <c r="EW44" i="7"/>
  <c r="EW34" i="7"/>
  <c r="EW57" i="7"/>
  <c r="EW52" i="7"/>
  <c r="EW23" i="7"/>
  <c r="EW35" i="7"/>
  <c r="EW18" i="7"/>
  <c r="FL48" i="7"/>
  <c r="EW60" i="7"/>
  <c r="EW32" i="7"/>
  <c r="EW25" i="7"/>
  <c r="EW17" i="7"/>
  <c r="EW53" i="7"/>
  <c r="EW30" i="7"/>
  <c r="EW9" i="7"/>
  <c r="EW50" i="7"/>
  <c r="EW7" i="7"/>
  <c r="EW42" i="7"/>
  <c r="EW27" i="7"/>
  <c r="EW48" i="7"/>
  <c r="EW62" i="7"/>
  <c r="EW14" i="7"/>
  <c r="EW55" i="7"/>
  <c r="EW47" i="7"/>
  <c r="EW15" i="7"/>
  <c r="EW43" i="7"/>
  <c r="EW33" i="7"/>
  <c r="EW19" i="7"/>
  <c r="EW6" i="7"/>
  <c r="EW58" i="7"/>
  <c r="EW54" i="7"/>
  <c r="EW12" i="7"/>
  <c r="EW20" i="7"/>
  <c r="EW46" i="7"/>
  <c r="EW10" i="7"/>
  <c r="EW29" i="7"/>
  <c r="EW8" i="7"/>
  <c r="HO48" i="7"/>
  <c r="HG48" i="7"/>
  <c r="EL23" i="7"/>
  <c r="ED23" i="7"/>
  <c r="EL18" i="7"/>
  <c r="DZ18" i="7"/>
  <c r="GN44" i="7"/>
  <c r="GH44" i="7"/>
  <c r="DI64" i="7"/>
  <c r="DI45" i="7"/>
  <c r="DI12" i="7"/>
  <c r="DI29" i="7"/>
  <c r="DI51" i="7"/>
  <c r="DI38" i="7"/>
  <c r="DI10" i="7"/>
  <c r="DI18" i="7"/>
  <c r="DI19" i="7"/>
  <c r="DI59" i="7"/>
  <c r="DI6" i="7"/>
  <c r="DI35" i="7"/>
  <c r="DI60" i="7"/>
  <c r="DI58" i="7"/>
  <c r="DI62" i="7"/>
  <c r="DI31" i="7"/>
  <c r="DI11" i="7"/>
  <c r="DI54" i="7"/>
  <c r="DI8" i="7"/>
  <c r="DI40" i="7"/>
  <c r="DI14" i="7"/>
  <c r="DI21" i="7"/>
  <c r="DI24" i="7"/>
  <c r="DI7" i="7"/>
  <c r="DI15" i="7"/>
  <c r="DI53" i="7"/>
  <c r="DI26" i="7"/>
  <c r="DI34" i="7"/>
  <c r="DI27" i="7"/>
  <c r="DI46" i="7"/>
  <c r="DI52" i="7"/>
  <c r="DI56" i="7"/>
  <c r="DI13" i="7"/>
  <c r="DI57" i="7"/>
  <c r="GM48" i="7"/>
  <c r="FT48" i="7"/>
  <c r="EO48" i="7"/>
  <c r="EO34" i="7"/>
  <c r="EO61" i="7"/>
  <c r="EO45" i="7"/>
  <c r="EO28" i="7"/>
  <c r="EO30" i="7"/>
  <c r="EO27" i="7"/>
  <c r="EO39" i="7"/>
  <c r="EO8" i="7"/>
  <c r="FL8" i="7" s="1"/>
  <c r="EO36" i="7"/>
  <c r="EO6" i="7"/>
  <c r="FL6" i="7" s="1"/>
  <c r="EO16" i="7"/>
  <c r="EO44" i="7"/>
  <c r="EO40" i="7"/>
  <c r="EO59" i="7"/>
  <c r="EO12" i="7"/>
  <c r="EO17" i="7"/>
  <c r="FL17" i="7" s="1"/>
  <c r="EO23" i="7"/>
  <c r="EO65" i="7"/>
  <c r="EO62" i="7"/>
  <c r="EO24" i="7"/>
  <c r="EO9" i="7"/>
  <c r="FL9" i="7" s="1"/>
  <c r="EO21" i="7"/>
  <c r="EO35" i="7"/>
  <c r="EO55" i="7"/>
  <c r="EO63" i="7"/>
  <c r="EO14" i="7"/>
  <c r="EO51" i="7"/>
  <c r="EO15" i="7"/>
  <c r="EO60" i="7"/>
  <c r="EO50" i="7"/>
  <c r="EO31" i="7"/>
  <c r="EO7" i="7"/>
  <c r="FL7" i="7" s="1"/>
  <c r="EO41" i="7"/>
  <c r="EO54" i="7"/>
  <c r="EO49" i="7"/>
  <c r="EO11" i="7"/>
  <c r="EO37" i="7"/>
  <c r="EO18" i="7"/>
  <c r="FL18" i="7" s="1"/>
  <c r="EO58" i="7"/>
  <c r="EO53" i="7"/>
  <c r="EO32" i="7"/>
  <c r="HO52" i="7"/>
  <c r="HM52" i="7"/>
  <c r="HK26" i="7"/>
  <c r="HK25" i="7"/>
  <c r="HK27" i="7"/>
  <c r="HK31" i="7"/>
  <c r="HK35" i="7"/>
  <c r="HK29" i="7"/>
  <c r="HK53" i="7"/>
  <c r="HK48" i="7"/>
  <c r="HK64" i="7"/>
  <c r="HK8" i="7"/>
  <c r="HK60" i="7"/>
  <c r="HK57" i="7"/>
  <c r="HK45" i="7"/>
  <c r="HK17" i="7"/>
  <c r="HK30" i="7"/>
  <c r="HK18" i="7"/>
  <c r="HK50" i="7"/>
  <c r="HK49" i="7"/>
  <c r="HK52" i="7"/>
  <c r="HK42" i="7"/>
  <c r="HK47" i="7"/>
  <c r="HK13" i="7"/>
  <c r="HK16" i="7"/>
  <c r="HK6" i="7"/>
  <c r="HK24" i="7"/>
  <c r="HK56" i="7"/>
  <c r="HK36" i="7"/>
  <c r="HK44" i="7"/>
  <c r="HK61" i="7"/>
  <c r="HK9" i="7"/>
  <c r="HK39" i="7"/>
  <c r="HK58" i="7"/>
  <c r="HK54" i="7"/>
  <c r="HK14" i="7"/>
  <c r="HK19" i="7"/>
  <c r="HK28" i="7"/>
  <c r="HK33" i="7"/>
  <c r="HK21" i="7"/>
  <c r="HK32" i="7"/>
  <c r="HK20" i="7"/>
  <c r="HK22" i="7"/>
  <c r="HK15" i="7"/>
  <c r="HK37" i="7"/>
  <c r="HK11" i="7"/>
  <c r="DK65" i="7"/>
  <c r="DL65" i="7" s="1"/>
  <c r="BN65" i="7" s="1"/>
  <c r="DA65" i="7"/>
  <c r="FR28" i="7"/>
  <c r="FR57" i="7"/>
  <c r="FR48" i="7"/>
  <c r="FR17" i="7"/>
  <c r="GM17" i="7" s="1"/>
  <c r="FR11" i="7"/>
  <c r="FR43" i="7"/>
  <c r="FR37" i="7"/>
  <c r="FR23" i="7"/>
  <c r="FR20" i="7"/>
  <c r="FR15" i="7"/>
  <c r="FR59" i="7"/>
  <c r="FR31" i="7"/>
  <c r="FR49" i="7"/>
  <c r="FR26" i="7"/>
  <c r="FR39" i="7"/>
  <c r="FR56" i="7"/>
  <c r="FR50" i="7"/>
  <c r="FR41" i="7"/>
  <c r="FR62" i="7"/>
  <c r="FR60" i="7"/>
  <c r="FR40" i="7"/>
  <c r="FR35" i="7"/>
  <c r="FR7" i="7"/>
  <c r="FR9" i="7"/>
  <c r="FR25" i="7"/>
  <c r="FR53" i="7"/>
  <c r="FR18" i="7"/>
  <c r="FR47" i="7"/>
  <c r="FR6" i="7"/>
  <c r="FR24" i="7"/>
  <c r="FR13" i="7"/>
  <c r="FR58" i="7"/>
  <c r="FR45" i="7"/>
  <c r="FR14" i="7"/>
  <c r="FR65" i="7"/>
  <c r="FR29" i="7"/>
  <c r="FR52" i="7"/>
  <c r="FR36" i="7"/>
  <c r="FR44" i="7"/>
  <c r="FR27" i="7"/>
  <c r="FR33" i="7"/>
  <c r="FR12" i="7"/>
  <c r="FR63" i="7"/>
  <c r="FR10" i="7"/>
  <c r="FR21" i="7"/>
  <c r="FR42" i="7"/>
  <c r="FR64" i="7"/>
  <c r="FR34" i="7"/>
  <c r="FR8" i="7"/>
  <c r="FR30" i="7"/>
  <c r="FR22" i="7"/>
  <c r="FR51" i="7"/>
  <c r="FR19" i="7"/>
  <c r="EY14" i="7"/>
  <c r="FL33" i="7"/>
  <c r="EO33" i="7"/>
  <c r="DG44" i="7"/>
  <c r="DK44" i="7"/>
  <c r="DJ44" i="7"/>
  <c r="CW44" i="7"/>
  <c r="EF44" i="7"/>
  <c r="DP44" i="7"/>
  <c r="GW11" i="7"/>
  <c r="FG62" i="7"/>
  <c r="FG36" i="7"/>
  <c r="FG50" i="7"/>
  <c r="FG31" i="7"/>
  <c r="FG32" i="7"/>
  <c r="FG10" i="7"/>
  <c r="FG12" i="7"/>
  <c r="FG56" i="7"/>
  <c r="FG51" i="7"/>
  <c r="FG26" i="7"/>
  <c r="FG59" i="7"/>
  <c r="FG22" i="7"/>
  <c r="FG16" i="7"/>
  <c r="FG33" i="7"/>
  <c r="FG58" i="7"/>
  <c r="FG25" i="7"/>
  <c r="FG34" i="7"/>
  <c r="FG47" i="7"/>
  <c r="FG64" i="7"/>
  <c r="FG57" i="7"/>
  <c r="FG45" i="7"/>
  <c r="FG53" i="7"/>
  <c r="FG24" i="7"/>
  <c r="FG7" i="7"/>
  <c r="FG54" i="7"/>
  <c r="FG18" i="7"/>
  <c r="FG19" i="7"/>
  <c r="FG23" i="7"/>
  <c r="FG40" i="7"/>
  <c r="FG13" i="7"/>
  <c r="FG37" i="7"/>
  <c r="FG15" i="7"/>
  <c r="FG38" i="7"/>
  <c r="FG27" i="7"/>
  <c r="FG39" i="7"/>
  <c r="FG29" i="7"/>
  <c r="FG35" i="7"/>
  <c r="FG11" i="7"/>
  <c r="FG42" i="7"/>
  <c r="FG9" i="7"/>
  <c r="FG65" i="7"/>
  <c r="FG44" i="7"/>
  <c r="FG46" i="7"/>
  <c r="FG20" i="7"/>
  <c r="FG48" i="7"/>
  <c r="FG14" i="7"/>
  <c r="FG49" i="7"/>
  <c r="FG6" i="7"/>
  <c r="FG17" i="7"/>
  <c r="FG21" i="7"/>
  <c r="FG28" i="7"/>
  <c r="GY54" i="7"/>
  <c r="GY57" i="7"/>
  <c r="GY60" i="7"/>
  <c r="GY27" i="7"/>
  <c r="GY21" i="7"/>
  <c r="GY19" i="7"/>
  <c r="GY43" i="7"/>
  <c r="GY29" i="7"/>
  <c r="GY36" i="7"/>
  <c r="GY12" i="7"/>
  <c r="GY34" i="7"/>
  <c r="GY56" i="7"/>
  <c r="GY14" i="7"/>
  <c r="GY30" i="7"/>
  <c r="GY10" i="7"/>
  <c r="GY38" i="7"/>
  <c r="GY11" i="7"/>
  <c r="GY46" i="7"/>
  <c r="GY25" i="7"/>
  <c r="GY6" i="7"/>
  <c r="GY59" i="7"/>
  <c r="GY18" i="7"/>
  <c r="GY63" i="7"/>
  <c r="GY9" i="7"/>
  <c r="GY48" i="7"/>
  <c r="ED50" i="7"/>
  <c r="ED30" i="7"/>
  <c r="ED46" i="7"/>
  <c r="ED63" i="7"/>
  <c r="ED12" i="7"/>
  <c r="ED32" i="7"/>
  <c r="ED21" i="7"/>
  <c r="ED62" i="7"/>
  <c r="ED15" i="7"/>
  <c r="ED28" i="7"/>
  <c r="ED53" i="7"/>
  <c r="ED26" i="7"/>
  <c r="ED65" i="7"/>
  <c r="ED33" i="7"/>
  <c r="ED58" i="7"/>
  <c r="ED60" i="7"/>
  <c r="ED29" i="7"/>
  <c r="ED43" i="7"/>
  <c r="ED22" i="7"/>
  <c r="ED56" i="7"/>
  <c r="ED48" i="7"/>
  <c r="ED34" i="7"/>
  <c r="ED61" i="7"/>
  <c r="ED41" i="7"/>
  <c r="ED37" i="7"/>
  <c r="ED11" i="7"/>
  <c r="ED35" i="7"/>
  <c r="ED24" i="7"/>
  <c r="ED27" i="7"/>
  <c r="ED6" i="7"/>
  <c r="ED42" i="7"/>
  <c r="ED17" i="7"/>
  <c r="ED40" i="7"/>
  <c r="ED54" i="7"/>
  <c r="ED10" i="7"/>
  <c r="ED19" i="7"/>
  <c r="ED57" i="7"/>
  <c r="ED31" i="7"/>
  <c r="ED59" i="7"/>
  <c r="ED16" i="7"/>
  <c r="ED49" i="7"/>
  <c r="ED20" i="7"/>
  <c r="ED52" i="7"/>
  <c r="ED39" i="7"/>
  <c r="DZ15" i="7"/>
  <c r="DZ35" i="7"/>
  <c r="DZ23" i="7"/>
  <c r="DZ9" i="7"/>
  <c r="EL11" i="7"/>
  <c r="DZ59" i="7"/>
  <c r="DZ62" i="7"/>
  <c r="DZ63" i="7"/>
  <c r="DZ22" i="7"/>
  <c r="DZ44" i="7"/>
  <c r="DZ24" i="7"/>
  <c r="DZ17" i="7"/>
  <c r="DZ11" i="7"/>
  <c r="DZ56" i="7"/>
  <c r="DZ34" i="7"/>
  <c r="DZ43" i="7"/>
  <c r="DZ37" i="7"/>
  <c r="DZ49" i="7"/>
  <c r="DZ20" i="7"/>
  <c r="DZ28" i="7"/>
  <c r="DZ42" i="7"/>
  <c r="DZ31" i="7"/>
  <c r="DZ21" i="7"/>
  <c r="DZ29" i="7"/>
  <c r="DZ65" i="7"/>
  <c r="DZ7" i="7"/>
  <c r="DZ13" i="7"/>
  <c r="DZ54" i="7"/>
  <c r="DZ47" i="7"/>
  <c r="DZ32" i="7"/>
  <c r="DZ52" i="7"/>
  <c r="DZ46" i="7"/>
  <c r="DZ64" i="7"/>
  <c r="DZ58" i="7"/>
  <c r="DZ51" i="7"/>
  <c r="DZ38" i="7"/>
  <c r="DZ8" i="7"/>
  <c r="DZ61" i="7"/>
  <c r="DZ30" i="7"/>
  <c r="DZ19" i="7"/>
  <c r="DZ57" i="7"/>
  <c r="DZ12" i="7"/>
  <c r="DZ6" i="7"/>
  <c r="DZ41" i="7"/>
  <c r="DZ60" i="7"/>
  <c r="DZ26" i="7"/>
  <c r="DZ48" i="7"/>
  <c r="DZ36" i="7"/>
  <c r="DE6" i="7"/>
  <c r="DK11" i="7"/>
  <c r="DE57" i="7"/>
  <c r="DE25" i="7"/>
  <c r="DE29" i="7"/>
  <c r="DE36" i="7"/>
  <c r="DE30" i="7"/>
  <c r="DE27" i="7"/>
  <c r="DE49" i="7"/>
  <c r="DE12" i="7"/>
  <c r="DE21" i="7"/>
  <c r="DE59" i="7"/>
  <c r="DE24" i="7"/>
  <c r="DE9" i="7"/>
  <c r="DE8" i="7"/>
  <c r="DE23" i="7"/>
  <c r="DE38" i="7"/>
  <c r="DE20" i="7"/>
  <c r="DE7" i="7"/>
  <c r="DE40" i="7"/>
  <c r="DE65" i="7"/>
  <c r="DE26" i="7"/>
  <c r="DE31" i="7"/>
  <c r="DE54" i="7"/>
  <c r="DE47" i="7"/>
  <c r="DE56" i="7"/>
  <c r="GU53" i="7"/>
  <c r="HN44" i="7"/>
  <c r="GW44" i="7"/>
  <c r="GF26" i="7"/>
  <c r="GF44" i="7"/>
  <c r="GF18" i="7"/>
  <c r="GF49" i="7"/>
  <c r="GF65" i="7"/>
  <c r="GF40" i="7"/>
  <c r="GF63" i="7"/>
  <c r="GF59" i="7"/>
  <c r="GF56" i="7"/>
  <c r="GF62" i="7"/>
  <c r="GF11" i="7"/>
  <c r="GF21" i="7"/>
  <c r="GF24" i="7"/>
  <c r="GF48" i="7"/>
  <c r="GF54" i="7"/>
  <c r="GF42" i="7"/>
  <c r="GF64" i="7"/>
  <c r="GF47" i="7"/>
  <c r="GF17" i="7"/>
  <c r="GF25" i="7"/>
  <c r="GF35" i="7"/>
  <c r="GF6" i="7"/>
  <c r="GF14" i="7"/>
  <c r="GF9" i="7"/>
  <c r="DJ48" i="7"/>
  <c r="DL48" i="7" s="1"/>
  <c r="BN48" i="7" s="1"/>
  <c r="R48" i="18" s="1"/>
  <c r="CW48" i="7"/>
  <c r="FM52" i="7"/>
  <c r="FM65" i="7"/>
  <c r="FA65" i="7"/>
  <c r="HI14" i="7"/>
  <c r="FL45" i="7"/>
  <c r="EQ45" i="7"/>
  <c r="DK32" i="7"/>
  <c r="CY32" i="7"/>
  <c r="DJ32" i="7"/>
  <c r="CQ38" i="7"/>
  <c r="CQ56" i="7"/>
  <c r="CQ47" i="7"/>
  <c r="CQ50" i="7"/>
  <c r="CQ28" i="7"/>
  <c r="CQ18" i="7"/>
  <c r="CQ57" i="7"/>
  <c r="CQ26" i="7"/>
  <c r="CQ33" i="7"/>
  <c r="CQ37" i="7"/>
  <c r="CQ29" i="7"/>
  <c r="CQ61" i="7"/>
  <c r="CQ65" i="7"/>
  <c r="CQ35" i="7"/>
  <c r="CQ58" i="7"/>
  <c r="CQ36" i="7"/>
  <c r="CQ7" i="7"/>
  <c r="CQ44" i="7"/>
  <c r="CQ59" i="7"/>
  <c r="CQ23" i="7"/>
  <c r="DJ23" i="7" s="1"/>
  <c r="CQ27" i="7"/>
  <c r="CQ63" i="7"/>
  <c r="CQ60" i="7"/>
  <c r="CQ13" i="7"/>
  <c r="CQ22" i="7"/>
  <c r="DJ22" i="7" s="1"/>
  <c r="CQ45" i="7"/>
  <c r="CQ49" i="7"/>
  <c r="EJ53" i="7"/>
  <c r="EU53" i="7"/>
  <c r="FL53" i="7"/>
  <c r="ES53" i="7"/>
  <c r="HO53" i="7"/>
  <c r="EL53" i="7"/>
  <c r="EB53" i="7"/>
  <c r="GQ41" i="7"/>
  <c r="GQ63" i="7"/>
  <c r="GQ34" i="7"/>
  <c r="GQ22" i="7"/>
  <c r="GQ21" i="7"/>
  <c r="GQ44" i="7"/>
  <c r="GQ35" i="7"/>
  <c r="GQ7" i="7"/>
  <c r="HN7" i="7" s="1"/>
  <c r="GQ24" i="7"/>
  <c r="GQ47" i="7"/>
  <c r="GQ43" i="7"/>
  <c r="GQ8" i="7"/>
  <c r="HN8" i="7" s="1"/>
  <c r="GQ61" i="7"/>
  <c r="GQ33" i="7"/>
  <c r="GQ55" i="7"/>
  <c r="GQ17" i="7"/>
  <c r="GQ15" i="7"/>
  <c r="GQ57" i="7"/>
  <c r="GQ11" i="7"/>
  <c r="GQ48" i="7"/>
  <c r="GQ45" i="7"/>
  <c r="GQ46" i="7"/>
  <c r="GQ9" i="7"/>
  <c r="HN9" i="7" s="1"/>
  <c r="GQ40" i="7"/>
  <c r="GQ51" i="7"/>
  <c r="GQ58" i="7"/>
  <c r="GQ26" i="7"/>
  <c r="GQ10" i="7"/>
  <c r="GQ30" i="7"/>
  <c r="GQ39" i="7"/>
  <c r="GQ6" i="7"/>
  <c r="HN6" i="7" s="1"/>
  <c r="GQ31" i="7"/>
  <c r="GQ60" i="7"/>
  <c r="GQ23" i="7"/>
  <c r="GQ19" i="7"/>
  <c r="GQ36" i="7"/>
  <c r="GQ52" i="7"/>
  <c r="GQ42" i="7"/>
  <c r="GQ32" i="7"/>
  <c r="GQ56" i="7"/>
  <c r="GQ37" i="7"/>
  <c r="GQ18" i="7"/>
  <c r="GQ14" i="7"/>
  <c r="GQ20" i="7"/>
  <c r="GQ59" i="7"/>
  <c r="GQ64" i="7"/>
  <c r="GQ27" i="7"/>
  <c r="GQ12" i="7"/>
  <c r="GQ54" i="7"/>
  <c r="GQ16" i="7"/>
  <c r="GQ49" i="7"/>
  <c r="GQ13" i="7"/>
  <c r="GQ62" i="7"/>
  <c r="FK18" i="7"/>
  <c r="DK25" i="7"/>
  <c r="DC25" i="7"/>
  <c r="CW25" i="7"/>
  <c r="EL25" i="7"/>
  <c r="ED25" i="7"/>
  <c r="GU23" i="7"/>
  <c r="FP23" i="7"/>
  <c r="HE6" i="7"/>
  <c r="HE50" i="7"/>
  <c r="HE22" i="7"/>
  <c r="HE28" i="7"/>
  <c r="HO23" i="7"/>
  <c r="HE10" i="7"/>
  <c r="HE26" i="7"/>
  <c r="HE56" i="7"/>
  <c r="HE17" i="7"/>
  <c r="HE42" i="7"/>
  <c r="HE62" i="7"/>
  <c r="HE31" i="7"/>
  <c r="HE60" i="7"/>
  <c r="HE15" i="7"/>
  <c r="HE23" i="7"/>
  <c r="HE11" i="7"/>
  <c r="HE21" i="7"/>
  <c r="HE49" i="7"/>
  <c r="HE24" i="7"/>
  <c r="HE57" i="7"/>
  <c r="HE65" i="7"/>
  <c r="HE14" i="7"/>
  <c r="HE54" i="7"/>
  <c r="EL16" i="7"/>
  <c r="FP55" i="7"/>
  <c r="FP30" i="7"/>
  <c r="FP64" i="7"/>
  <c r="FP33" i="7"/>
  <c r="FP27" i="7"/>
  <c r="FP36" i="7"/>
  <c r="FP43" i="7"/>
  <c r="FP39" i="7"/>
  <c r="FP46" i="7"/>
  <c r="FP58" i="7"/>
  <c r="FP18" i="7"/>
  <c r="FP35" i="7"/>
  <c r="FP9" i="7"/>
  <c r="GM9" i="7" s="1"/>
  <c r="FP60" i="7"/>
  <c r="FP14" i="7"/>
  <c r="FP26" i="7"/>
  <c r="FP21" i="7"/>
  <c r="FP22" i="7"/>
  <c r="FP38" i="7"/>
  <c r="FP24" i="7"/>
  <c r="FP41" i="7"/>
  <c r="FP65" i="7"/>
  <c r="FP51" i="7"/>
  <c r="FR16" i="7"/>
  <c r="GM16" i="7" s="1"/>
  <c r="HC21" i="7"/>
  <c r="HC46" i="7"/>
  <c r="HO16" i="7"/>
  <c r="HC63" i="7"/>
  <c r="HC13" i="7"/>
  <c r="HC9" i="7"/>
  <c r="HC23" i="7"/>
  <c r="HC55" i="7"/>
  <c r="HC7" i="7"/>
  <c r="HC26" i="7"/>
  <c r="HC16" i="7"/>
  <c r="HC58" i="7"/>
  <c r="HC64" i="7"/>
  <c r="HC49" i="7"/>
  <c r="HC25" i="7"/>
  <c r="HC52" i="7"/>
  <c r="HC15" i="7"/>
  <c r="HC45" i="7"/>
  <c r="HC27" i="7"/>
  <c r="HC22" i="7"/>
  <c r="HC38" i="7"/>
  <c r="HC31" i="7"/>
  <c r="HC60" i="7"/>
  <c r="HC40" i="7"/>
  <c r="HC18" i="7"/>
  <c r="HC14" i="7"/>
  <c r="HC10" i="7"/>
  <c r="HC51" i="7"/>
  <c r="HC17" i="7"/>
  <c r="HC6" i="7"/>
  <c r="HC41" i="7"/>
  <c r="HC61" i="7"/>
  <c r="HC56" i="7"/>
  <c r="HC37" i="7"/>
  <c r="HC34" i="7"/>
  <c r="HC30" i="7"/>
  <c r="HC53" i="7"/>
  <c r="HC59" i="7"/>
  <c r="HC35" i="7"/>
  <c r="HC47" i="7"/>
  <c r="HC24" i="7"/>
  <c r="HC54" i="7"/>
  <c r="HC42" i="7"/>
  <c r="HC44" i="7"/>
  <c r="HC62" i="7"/>
  <c r="DK52" i="7"/>
  <c r="CY52" i="7"/>
  <c r="FV26" i="7"/>
  <c r="GM52" i="7"/>
  <c r="FV62" i="7"/>
  <c r="FV48" i="7"/>
  <c r="FV7" i="7"/>
  <c r="FV39" i="7"/>
  <c r="FV52" i="7"/>
  <c r="FV18" i="7"/>
  <c r="FV24" i="7"/>
  <c r="FV63" i="7"/>
  <c r="FV20" i="7"/>
  <c r="FV56" i="7"/>
  <c r="FV22" i="7"/>
  <c r="FV8" i="7"/>
  <c r="FV10" i="7"/>
  <c r="FV21" i="7"/>
  <c r="FV32" i="7"/>
  <c r="FV27" i="7"/>
  <c r="FV37" i="7"/>
  <c r="FV64" i="7"/>
  <c r="FV44" i="7"/>
  <c r="FV54" i="7"/>
  <c r="FV61" i="7"/>
  <c r="FV53" i="7"/>
  <c r="FV28" i="7"/>
  <c r="FV43" i="7"/>
  <c r="FV9" i="7"/>
  <c r="FV36" i="7"/>
  <c r="FV50" i="7"/>
  <c r="FV25" i="7"/>
  <c r="FV29" i="7"/>
  <c r="FV46" i="7"/>
  <c r="FV40" i="7"/>
  <c r="FV34" i="7"/>
  <c r="FV60" i="7"/>
  <c r="FV15" i="7"/>
  <c r="FV35" i="7"/>
  <c r="FV57" i="7"/>
  <c r="FV17" i="7"/>
  <c r="FV49" i="7"/>
  <c r="FV12" i="7"/>
  <c r="FV55" i="7"/>
  <c r="FV47" i="7"/>
  <c r="FV41" i="7"/>
  <c r="FV58" i="7"/>
  <c r="FV13" i="7"/>
  <c r="FV45" i="7"/>
  <c r="FV14" i="7"/>
  <c r="FV6" i="7"/>
  <c r="FV16" i="7"/>
  <c r="FV31" i="7"/>
  <c r="FV30" i="7"/>
  <c r="FV59" i="7"/>
  <c r="FV23" i="7"/>
  <c r="FG43" i="7"/>
  <c r="FM43" i="7"/>
  <c r="FC43" i="7"/>
  <c r="GM43" i="7"/>
  <c r="FX12" i="7"/>
  <c r="FX33" i="7"/>
  <c r="FX37" i="7"/>
  <c r="FX9" i="7"/>
  <c r="FX17" i="7"/>
  <c r="FX50" i="7"/>
  <c r="FX60" i="7"/>
  <c r="FX8" i="7"/>
  <c r="FX29" i="7"/>
  <c r="FX39" i="7"/>
  <c r="FX52" i="7"/>
  <c r="FX42" i="7"/>
  <c r="FX51" i="7"/>
  <c r="FX47" i="7"/>
  <c r="FX54" i="7"/>
  <c r="FX24" i="7"/>
  <c r="FX11" i="7"/>
  <c r="FX44" i="7"/>
  <c r="FX46" i="7"/>
  <c r="FX23" i="7"/>
  <c r="FX30" i="7"/>
  <c r="FX25" i="7"/>
  <c r="FX32" i="7"/>
  <c r="FX36" i="7"/>
  <c r="FX14" i="7"/>
  <c r="FX55" i="7"/>
  <c r="FX21" i="7"/>
  <c r="FX22" i="7"/>
  <c r="FX56" i="7"/>
  <c r="FX45" i="7"/>
  <c r="FX18" i="7"/>
  <c r="FX6" i="7"/>
  <c r="FX58" i="7"/>
  <c r="EL43" i="7"/>
  <c r="EB43" i="7"/>
  <c r="GN43" i="7"/>
  <c r="GB43" i="7"/>
  <c r="EW61" i="7"/>
  <c r="HG14" i="7"/>
  <c r="FE12" i="7"/>
  <c r="HI40" i="7"/>
  <c r="HI60" i="7"/>
  <c r="HI45" i="7"/>
  <c r="HI10" i="7"/>
  <c r="HI25" i="7"/>
  <c r="HI7" i="7"/>
  <c r="HI9" i="7"/>
  <c r="HI34" i="7"/>
  <c r="HI50" i="7"/>
  <c r="HI24" i="7"/>
  <c r="HI59" i="7"/>
  <c r="HI54" i="7"/>
  <c r="HI15" i="7"/>
  <c r="HI13" i="7"/>
  <c r="HI63" i="7"/>
  <c r="HI46" i="7"/>
  <c r="HI39" i="7"/>
  <c r="HI16" i="7"/>
  <c r="HI30" i="7"/>
  <c r="HI22" i="7"/>
  <c r="HI35" i="7"/>
  <c r="HI29" i="7"/>
  <c r="HI42" i="7"/>
  <c r="HI37" i="7"/>
  <c r="HI64" i="7"/>
  <c r="HI41" i="7"/>
  <c r="HI57" i="7"/>
  <c r="HI61" i="7"/>
  <c r="HI28" i="7"/>
  <c r="HI23" i="7"/>
  <c r="HI52" i="7"/>
  <c r="HI19" i="7"/>
  <c r="HI33" i="7"/>
  <c r="HI26" i="7"/>
  <c r="HI17" i="7"/>
  <c r="HI6" i="7"/>
  <c r="HI20" i="7"/>
  <c r="HI55" i="7"/>
  <c r="HI18" i="7"/>
  <c r="HI12" i="7"/>
  <c r="HI36" i="7"/>
  <c r="HI32" i="7"/>
  <c r="HI49" i="7"/>
  <c r="HI53" i="7"/>
  <c r="HI56" i="7"/>
  <c r="HI43" i="7"/>
  <c r="HI62" i="7"/>
  <c r="HI8" i="7"/>
  <c r="HI47" i="7"/>
  <c r="HI11" i="7"/>
  <c r="HI58" i="7"/>
  <c r="GY23" i="7"/>
  <c r="HE39" i="7"/>
  <c r="EF31" i="7"/>
  <c r="GF23" i="7"/>
  <c r="GF36" i="7"/>
  <c r="FA12" i="7"/>
  <c r="HE8" i="7"/>
  <c r="FA33" i="7"/>
  <c r="EF7" i="7"/>
  <c r="EF49" i="7"/>
  <c r="EF43" i="7"/>
  <c r="EF12" i="7"/>
  <c r="EF18" i="7"/>
  <c r="DI9" i="7"/>
  <c r="DI49" i="7"/>
  <c r="CQ21" i="7"/>
  <c r="CQ64" i="7"/>
  <c r="CQ24" i="7"/>
  <c r="CQ39" i="7"/>
  <c r="CQ30" i="7"/>
  <c r="CQ55" i="7"/>
  <c r="EQ7" i="7"/>
  <c r="EQ60" i="7"/>
  <c r="EQ47" i="7"/>
  <c r="EQ32" i="7"/>
  <c r="GF12" i="7"/>
  <c r="GF39" i="7"/>
  <c r="GF10" i="7"/>
  <c r="GF43" i="7"/>
  <c r="GF50" i="7"/>
  <c r="GY62" i="7"/>
  <c r="FX35" i="7"/>
  <c r="FX48" i="7"/>
  <c r="FX59" i="7"/>
  <c r="EW38" i="7"/>
  <c r="FC51" i="7"/>
  <c r="FC25" i="7"/>
  <c r="FC41" i="7"/>
  <c r="FC38" i="7"/>
  <c r="FC39" i="7"/>
  <c r="CS61" i="7"/>
  <c r="CS44" i="7"/>
  <c r="DT17" i="7"/>
  <c r="FA58" i="7"/>
  <c r="FC40" i="7"/>
  <c r="FA46" i="7"/>
  <c r="DT42" i="7"/>
  <c r="FZ50" i="7"/>
  <c r="FP11" i="7"/>
  <c r="EF6" i="7"/>
  <c r="EF24" i="7"/>
  <c r="EF25" i="7"/>
  <c r="EF22" i="7"/>
  <c r="EF33" i="7"/>
  <c r="EF62" i="7"/>
  <c r="EF35" i="7"/>
  <c r="EF54" i="7"/>
  <c r="EF36" i="7"/>
  <c r="DI41" i="7"/>
  <c r="DI20" i="7"/>
  <c r="DI22" i="7"/>
  <c r="CQ43" i="7"/>
  <c r="CQ8" i="7"/>
  <c r="CQ20" i="7"/>
  <c r="CQ34" i="7"/>
  <c r="CQ15" i="7"/>
  <c r="CQ25" i="7"/>
  <c r="CQ17" i="7"/>
  <c r="CQ51" i="7"/>
  <c r="EQ43" i="7"/>
  <c r="EQ58" i="7"/>
  <c r="EQ14" i="7"/>
  <c r="EQ41" i="7"/>
  <c r="EQ40" i="7"/>
  <c r="EQ22" i="7"/>
  <c r="EQ6" i="7"/>
  <c r="EQ34" i="7"/>
  <c r="EQ36" i="7"/>
  <c r="GF58" i="7"/>
  <c r="GF27" i="7"/>
  <c r="GF34" i="7"/>
  <c r="GF33" i="7"/>
  <c r="GF60" i="7"/>
  <c r="GF41" i="7"/>
  <c r="GF16" i="7"/>
  <c r="ES38" i="7"/>
  <c r="FX19" i="7"/>
  <c r="FX65" i="7"/>
  <c r="FX27" i="7"/>
  <c r="FX49" i="7"/>
  <c r="FX16" i="7"/>
  <c r="FX61" i="7"/>
  <c r="FE29" i="7"/>
  <c r="EO29" i="7"/>
  <c r="FC24" i="7"/>
  <c r="FC34" i="7"/>
  <c r="FC59" i="7"/>
  <c r="FC13" i="7"/>
  <c r="FC47" i="7"/>
  <c r="FC17" i="7"/>
  <c r="FC37" i="7"/>
  <c r="DN27" i="7"/>
  <c r="CS10" i="7"/>
  <c r="CS24" i="7"/>
  <c r="CS34" i="7"/>
  <c r="CS60" i="7"/>
  <c r="CS37" i="7"/>
  <c r="CS23" i="7"/>
  <c r="CS11" i="7"/>
  <c r="CS48" i="7"/>
  <c r="HM45" i="7"/>
  <c r="HM35" i="7"/>
  <c r="HM29" i="7"/>
  <c r="HM22" i="7"/>
  <c r="HM17" i="7"/>
  <c r="HM31" i="7"/>
  <c r="HM42" i="7"/>
  <c r="HO14" i="7"/>
  <c r="CS65" i="7"/>
  <c r="FP62" i="7"/>
  <c r="FP17" i="7"/>
  <c r="FP45" i="7"/>
  <c r="FP16" i="7"/>
  <c r="FP8" i="7"/>
  <c r="GM8" i="7" s="1"/>
  <c r="FP32" i="7"/>
  <c r="FP52" i="7"/>
  <c r="FP63" i="7"/>
  <c r="FZ42" i="7"/>
  <c r="FZ44" i="7"/>
  <c r="FZ9" i="7"/>
  <c r="FZ22" i="7"/>
  <c r="FZ8" i="7"/>
  <c r="FZ43" i="7"/>
  <c r="FZ15" i="7"/>
  <c r="HE7" i="7"/>
  <c r="HE33" i="7"/>
  <c r="HE40" i="7"/>
  <c r="HE46" i="7"/>
  <c r="HE34" i="7"/>
  <c r="HE44" i="7"/>
  <c r="HE61" i="7"/>
  <c r="HE47" i="7"/>
  <c r="FV33" i="7"/>
  <c r="DT47" i="7"/>
  <c r="DT53" i="7"/>
  <c r="DT30" i="7"/>
  <c r="DT20" i="7"/>
  <c r="DT44" i="7"/>
  <c r="DT54" i="7"/>
  <c r="DT32" i="7"/>
  <c r="DE35" i="7"/>
  <c r="DE55" i="7"/>
  <c r="DE60" i="7"/>
  <c r="DE19" i="7"/>
  <c r="DE16" i="7"/>
  <c r="DE18" i="7"/>
  <c r="DE58" i="7"/>
  <c r="DE51" i="7"/>
  <c r="GY50" i="7"/>
  <c r="GY7" i="7"/>
  <c r="GY61" i="7"/>
  <c r="GY55" i="7"/>
  <c r="GY35" i="7"/>
  <c r="GY53" i="7"/>
  <c r="GY64" i="7"/>
  <c r="GY40" i="7"/>
  <c r="FV51" i="7"/>
  <c r="FA10" i="7"/>
  <c r="FA8" i="7"/>
  <c r="FA32" i="7"/>
  <c r="FA37" i="7"/>
  <c r="FA9" i="7"/>
  <c r="DV19" i="7"/>
  <c r="CU64" i="7"/>
  <c r="FC27" i="7"/>
  <c r="FI19" i="7"/>
  <c r="DG56" i="7"/>
  <c r="EU22" i="7"/>
  <c r="EJ34" i="7"/>
  <c r="GF61" i="7"/>
  <c r="ED8" i="7"/>
  <c r="GH23" i="7"/>
  <c r="GL56" i="7"/>
  <c r="GL27" i="7"/>
  <c r="GL18" i="7"/>
  <c r="GL59" i="7"/>
  <c r="GL16" i="7"/>
  <c r="GL44" i="7"/>
  <c r="DC19" i="7"/>
  <c r="DC56" i="7"/>
  <c r="DC14" i="7"/>
  <c r="DC46" i="7"/>
  <c r="DC17" i="7"/>
  <c r="DC50" i="7"/>
  <c r="EB54" i="7"/>
  <c r="EB28" i="7"/>
  <c r="EB60" i="7"/>
  <c r="HC20" i="7"/>
  <c r="HC8" i="7"/>
  <c r="HC19" i="7"/>
  <c r="HK10" i="7"/>
  <c r="HK63" i="7"/>
  <c r="HK65" i="7"/>
  <c r="EL65" i="7"/>
  <c r="CS31" i="7"/>
  <c r="EY62" i="7"/>
  <c r="EY39" i="7"/>
  <c r="EY40" i="7"/>
  <c r="EB38" i="7"/>
  <c r="DV60" i="7"/>
  <c r="DV24" i="7"/>
  <c r="DV58" i="7"/>
  <c r="FI53" i="7"/>
  <c r="FI45" i="7"/>
  <c r="FI37" i="7"/>
  <c r="FI48" i="7"/>
  <c r="EO42" i="7"/>
  <c r="EO52" i="7"/>
  <c r="EO20" i="7"/>
  <c r="FM14" i="7"/>
  <c r="DP63" i="7"/>
  <c r="DP32" i="7"/>
  <c r="DP55" i="7"/>
  <c r="DV29" i="7"/>
  <c r="FT16" i="7"/>
  <c r="FT54" i="7"/>
  <c r="FT12" i="7"/>
  <c r="FT55" i="7"/>
  <c r="CW16" i="7"/>
  <c r="FT49" i="7"/>
  <c r="FG55" i="7"/>
  <c r="GL32" i="7"/>
  <c r="DX54" i="7"/>
  <c r="DZ27" i="7"/>
  <c r="DZ16" i="7"/>
  <c r="DZ39" i="7"/>
  <c r="DR30" i="7"/>
  <c r="DR65" i="7"/>
  <c r="ED55" i="7"/>
  <c r="ED7" i="7"/>
  <c r="GS51" i="7"/>
  <c r="EU46" i="7"/>
  <c r="DA61" i="7"/>
  <c r="DG24" i="7"/>
  <c r="DX61" i="7"/>
  <c r="DX18" i="7"/>
  <c r="CU30" i="7"/>
  <c r="CU47" i="7"/>
  <c r="GD23" i="7"/>
  <c r="GD36" i="7"/>
  <c r="CM53" i="7"/>
  <c r="CM60" i="7"/>
  <c r="DN24" i="7"/>
  <c r="DN17" i="7"/>
  <c r="EJ35" i="7"/>
  <c r="FV19" i="7"/>
  <c r="EJ40" i="7"/>
  <c r="GQ65" i="7"/>
  <c r="GW24" i="7"/>
  <c r="FA40" i="7"/>
  <c r="FG30" i="7"/>
  <c r="FE62" i="7"/>
  <c r="GB16" i="7"/>
  <c r="DA20" i="7"/>
  <c r="HG37" i="7"/>
  <c r="GH59" i="7"/>
  <c r="CW53" i="7"/>
  <c r="EU63" i="7"/>
  <c r="HO18" i="7"/>
  <c r="HO12" i="7"/>
  <c r="EW41" i="7"/>
  <c r="FA13" i="7"/>
  <c r="FL61" i="7"/>
  <c r="CM56" i="7"/>
  <c r="EK43" i="7"/>
  <c r="GZ39" i="7"/>
  <c r="HN39" i="7" s="1"/>
  <c r="GZ38" i="7"/>
  <c r="HN38" i="7" s="1"/>
  <c r="GZ37" i="7"/>
  <c r="HN37" i="7" s="1"/>
  <c r="GZ36" i="7"/>
  <c r="HN36" i="7" s="1"/>
  <c r="GZ35" i="7"/>
  <c r="HN35" i="7" s="1"/>
  <c r="GZ34" i="7"/>
  <c r="HN34" i="7" s="1"/>
  <c r="GZ33" i="7"/>
  <c r="HN33" i="7" s="1"/>
  <c r="GZ32" i="7"/>
  <c r="HN32" i="7" s="1"/>
  <c r="GZ31" i="7"/>
  <c r="HN31" i="7" s="1"/>
  <c r="GZ30" i="7"/>
  <c r="HN30" i="7" s="1"/>
  <c r="GZ29" i="7"/>
  <c r="HN29" i="7" s="1"/>
  <c r="EK17" i="7" l="1"/>
  <c r="FN45" i="7"/>
  <c r="BX45" i="7" s="1"/>
  <c r="AB45" i="18" s="1"/>
  <c r="DL63" i="7"/>
  <c r="BN63" i="7" s="1"/>
  <c r="DJ10" i="7"/>
  <c r="DL10" i="7" s="1"/>
  <c r="BN10" i="7" s="1"/>
  <c r="R10" i="18" s="1"/>
  <c r="DJ21" i="7"/>
  <c r="DJ20" i="7"/>
  <c r="DL20" i="7" s="1"/>
  <c r="BN20" i="7" s="1"/>
  <c r="R20" i="18" s="1"/>
  <c r="DJ19" i="7"/>
  <c r="DL19" i="7" s="1"/>
  <c r="BN19" i="7" s="1"/>
  <c r="R19" i="18" s="1"/>
  <c r="FL15" i="7"/>
  <c r="FN15" i="7" s="1"/>
  <c r="BX15" i="7" s="1"/>
  <c r="AB15" i="18" s="1"/>
  <c r="EM9" i="7"/>
  <c r="BS9" i="7" s="1"/>
  <c r="W9" i="18" s="1"/>
  <c r="DJ14" i="7"/>
  <c r="DL14" i="7" s="1"/>
  <c r="BN14" i="7" s="1"/>
  <c r="R14" i="18" s="1"/>
  <c r="DJ11" i="7"/>
  <c r="DL11" i="7" s="1"/>
  <c r="BN11" i="7" s="1"/>
  <c r="R11" i="18" s="1"/>
  <c r="DJ17" i="7"/>
  <c r="DJ13" i="7"/>
  <c r="DL13" i="7" s="1"/>
  <c r="BN13" i="7" s="1"/>
  <c r="R13" i="18" s="1"/>
  <c r="DJ16" i="7"/>
  <c r="DL16" i="7" s="1"/>
  <c r="BN16" i="7" s="1"/>
  <c r="R16" i="18" s="1"/>
  <c r="DJ12" i="7"/>
  <c r="DL12" i="7" s="1"/>
  <c r="BN12" i="7" s="1"/>
  <c r="R12" i="18" s="1"/>
  <c r="GO62" i="7"/>
  <c r="CC62" i="7" s="1"/>
  <c r="FN39" i="7"/>
  <c r="BX39" i="7" s="1"/>
  <c r="AB39" i="18" s="1"/>
  <c r="GM15" i="7"/>
  <c r="GO15" i="7" s="1"/>
  <c r="CC15" i="7" s="1"/>
  <c r="AG15" i="18" s="1"/>
  <c r="GM10" i="7"/>
  <c r="GO10" i="7" s="1"/>
  <c r="CC10" i="7" s="1"/>
  <c r="AG10" i="18" s="1"/>
  <c r="EK16" i="7"/>
  <c r="EM16" i="7" s="1"/>
  <c r="BS16" i="7" s="1"/>
  <c r="GM14" i="7"/>
  <c r="GO14" i="7" s="1"/>
  <c r="CC14" i="7" s="1"/>
  <c r="AG14" i="18" s="1"/>
  <c r="GM11" i="7"/>
  <c r="GO11" i="7" s="1"/>
  <c r="CC11" i="7" s="1"/>
  <c r="AG11" i="18" s="1"/>
  <c r="GM13" i="7"/>
  <c r="GO13" i="7" s="1"/>
  <c r="CC13" i="7" s="1"/>
  <c r="AG13" i="18" s="1"/>
  <c r="GM12" i="7"/>
  <c r="GO12" i="7" s="1"/>
  <c r="CC12" i="7" s="1"/>
  <c r="AG12" i="18" s="1"/>
  <c r="FL12" i="7"/>
  <c r="FN12" i="7" s="1"/>
  <c r="BX12" i="7" s="1"/>
  <c r="AB12" i="18" s="1"/>
  <c r="GO20" i="7"/>
  <c r="CC20" i="7" s="1"/>
  <c r="AG20" i="18" s="1"/>
  <c r="EK15" i="7"/>
  <c r="EM15" i="7" s="1"/>
  <c r="BS15" i="7" s="1"/>
  <c r="FN20" i="7"/>
  <c r="BX20" i="7" s="1"/>
  <c r="AB20" i="18" s="1"/>
  <c r="FN19" i="7"/>
  <c r="BX19" i="7" s="1"/>
  <c r="AB19" i="18" s="1"/>
  <c r="DL33" i="7"/>
  <c r="BN33" i="7" s="1"/>
  <c r="R33" i="18" s="1"/>
  <c r="EM19" i="7"/>
  <c r="BS19" i="7" s="1"/>
  <c r="GZ19" i="7" s="1"/>
  <c r="EM56" i="7"/>
  <c r="BS56" i="7" s="1"/>
  <c r="DL35" i="7"/>
  <c r="BN35" i="7" s="1"/>
  <c r="R35" i="18" s="1"/>
  <c r="FL16" i="7"/>
  <c r="FN16" i="7" s="1"/>
  <c r="BX16" i="7" s="1"/>
  <c r="AB16" i="18" s="1"/>
  <c r="FL11" i="7"/>
  <c r="FN11" i="7" s="1"/>
  <c r="BX11" i="7" s="1"/>
  <c r="AB11" i="18" s="1"/>
  <c r="EK14" i="7"/>
  <c r="EM14" i="7" s="1"/>
  <c r="BS14" i="7" s="1"/>
  <c r="FL13" i="7"/>
  <c r="FN13" i="7" s="1"/>
  <c r="BX13" i="7" s="1"/>
  <c r="AB13" i="18" s="1"/>
  <c r="FL14" i="7"/>
  <c r="FN14" i="7" s="1"/>
  <c r="BX14" i="7" s="1"/>
  <c r="AB14" i="18" s="1"/>
  <c r="EK13" i="7"/>
  <c r="EM13" i="7" s="1"/>
  <c r="BS13" i="7" s="1"/>
  <c r="EK12" i="7"/>
  <c r="EM12" i="7" s="1"/>
  <c r="BS12" i="7" s="1"/>
  <c r="HN10" i="7"/>
  <c r="HP10" i="7" s="1"/>
  <c r="FN49" i="7"/>
  <c r="BX49" i="7" s="1"/>
  <c r="AB49" i="18" s="1"/>
  <c r="EM33" i="7"/>
  <c r="BS33" i="7" s="1"/>
  <c r="W33" i="18" s="1"/>
  <c r="HP40" i="7"/>
  <c r="DL49" i="7"/>
  <c r="BN49" i="7" s="1"/>
  <c r="R49" i="18" s="1"/>
  <c r="GO17" i="7"/>
  <c r="CC17" i="7" s="1"/>
  <c r="AG17" i="18" s="1"/>
  <c r="FL10" i="7"/>
  <c r="FN10" i="7" s="1"/>
  <c r="BX10" i="7" s="1"/>
  <c r="AB10" i="18" s="1"/>
  <c r="HN19" i="7"/>
  <c r="HP19" i="7" s="1"/>
  <c r="EK10" i="7"/>
  <c r="EM10" i="7" s="1"/>
  <c r="BS10" i="7" s="1"/>
  <c r="W10" i="18" s="1"/>
  <c r="HP64" i="7"/>
  <c r="EM42" i="7"/>
  <c r="BS42" i="7" s="1"/>
  <c r="W42" i="18" s="1"/>
  <c r="HP56" i="7"/>
  <c r="DL30" i="7"/>
  <c r="BN30" i="7" s="1"/>
  <c r="R30" i="18" s="1"/>
  <c r="EM21" i="7"/>
  <c r="BS21" i="7" s="1"/>
  <c r="EM54" i="7"/>
  <c r="BS54" i="7" s="1"/>
  <c r="HP63" i="7"/>
  <c r="DL55" i="7"/>
  <c r="BN55" i="7" s="1"/>
  <c r="FN42" i="7"/>
  <c r="BX42" i="7" s="1"/>
  <c r="AB42" i="18" s="1"/>
  <c r="FN41" i="7"/>
  <c r="BX41" i="7" s="1"/>
  <c r="AB41" i="18" s="1"/>
  <c r="EM32" i="7"/>
  <c r="BS32" i="7" s="1"/>
  <c r="W32" i="18" s="1"/>
  <c r="FN34" i="7"/>
  <c r="BX34" i="7" s="1"/>
  <c r="AB34" i="18" s="1"/>
  <c r="GO33" i="7"/>
  <c r="CC33" i="7" s="1"/>
  <c r="AG33" i="18" s="1"/>
  <c r="FN21" i="7"/>
  <c r="BX21" i="7" s="1"/>
  <c r="AB21" i="18" s="1"/>
  <c r="DL61" i="7"/>
  <c r="BN61" i="7" s="1"/>
  <c r="DL38" i="7"/>
  <c r="BN38" i="7" s="1"/>
  <c r="R38" i="18" s="1"/>
  <c r="GO6" i="7"/>
  <c r="CC6" i="7" s="1"/>
  <c r="AG6" i="18" s="1"/>
  <c r="I32" i="20" s="1"/>
  <c r="O32" i="20" s="1"/>
  <c r="GO19" i="7"/>
  <c r="CC19" i="7" s="1"/>
  <c r="AG19" i="18" s="1"/>
  <c r="DL17" i="7"/>
  <c r="BN17" i="7" s="1"/>
  <c r="R17" i="18" s="1"/>
  <c r="GO38" i="7"/>
  <c r="CC38" i="7" s="1"/>
  <c r="AG38" i="18" s="1"/>
  <c r="EM38" i="7"/>
  <c r="BS38" i="7" s="1"/>
  <c r="W38" i="18" s="1"/>
  <c r="FN17" i="7"/>
  <c r="BX17" i="7" s="1"/>
  <c r="AB17" i="18" s="1"/>
  <c r="FN8" i="7"/>
  <c r="BX8" i="7" s="1"/>
  <c r="AB8" i="18" s="1"/>
  <c r="GO37" i="7"/>
  <c r="CC37" i="7" s="1"/>
  <c r="AG37" i="18" s="1"/>
  <c r="GO26" i="7"/>
  <c r="CC26" i="7" s="1"/>
  <c r="AG26" i="18" s="1"/>
  <c r="HP46" i="7"/>
  <c r="DL62" i="7"/>
  <c r="BN62" i="7" s="1"/>
  <c r="GO21" i="7"/>
  <c r="CC21" i="7" s="1"/>
  <c r="AG21" i="18" s="1"/>
  <c r="HP30" i="7"/>
  <c r="HP62" i="7"/>
  <c r="HP51" i="7"/>
  <c r="HP32" i="7"/>
  <c r="GO39" i="7"/>
  <c r="CC39" i="7" s="1"/>
  <c r="AG39" i="18" s="1"/>
  <c r="DL39" i="7"/>
  <c r="BN39" i="7" s="1"/>
  <c r="R39" i="18" s="1"/>
  <c r="GO46" i="7"/>
  <c r="CC46" i="7" s="1"/>
  <c r="AG46" i="18" s="1"/>
  <c r="FN56" i="7"/>
  <c r="BX56" i="7" s="1"/>
  <c r="GO34" i="7"/>
  <c r="CC34" i="7" s="1"/>
  <c r="AG34" i="18" s="1"/>
  <c r="HP54" i="7"/>
  <c r="FN38" i="7"/>
  <c r="BX38" i="7" s="1"/>
  <c r="AB38" i="18" s="1"/>
  <c r="GO59" i="7"/>
  <c r="CC59" i="7" s="1"/>
  <c r="EM46" i="7"/>
  <c r="BS46" i="7" s="1"/>
  <c r="W46" i="18" s="1"/>
  <c r="FN54" i="7"/>
  <c r="BX54" i="7" s="1"/>
  <c r="EM59" i="7"/>
  <c r="BS59" i="7" s="1"/>
  <c r="GZ59" i="7" s="1"/>
  <c r="HN59" i="7" s="1"/>
  <c r="HP59" i="7" s="1"/>
  <c r="DL34" i="7"/>
  <c r="BN34" i="7" s="1"/>
  <c r="R34" i="18" s="1"/>
  <c r="EM63" i="7"/>
  <c r="BS63" i="7" s="1"/>
  <c r="DL51" i="7"/>
  <c r="BN51" i="7" s="1"/>
  <c r="R51" i="18" s="1"/>
  <c r="GO51" i="7"/>
  <c r="CC51" i="7" s="1"/>
  <c r="AG51" i="18" s="1"/>
  <c r="EM51" i="7"/>
  <c r="BS51" i="7" s="1"/>
  <c r="W51" i="18" s="1"/>
  <c r="DL56" i="7"/>
  <c r="BN56" i="7" s="1"/>
  <c r="GO30" i="7"/>
  <c r="CC30" i="7" s="1"/>
  <c r="AG30" i="18" s="1"/>
  <c r="FN46" i="7"/>
  <c r="BX46" i="7" s="1"/>
  <c r="AB46" i="18" s="1"/>
  <c r="DL46" i="7"/>
  <c r="BN46" i="7" s="1"/>
  <c r="R46" i="18" s="1"/>
  <c r="FN59" i="7"/>
  <c r="BX59" i="7" s="1"/>
  <c r="FN51" i="7"/>
  <c r="BX51" i="7" s="1"/>
  <c r="AB51" i="18" s="1"/>
  <c r="EM30" i="7"/>
  <c r="BS30" i="7" s="1"/>
  <c r="W30" i="18" s="1"/>
  <c r="FN30" i="7"/>
  <c r="BX30" i="7" s="1"/>
  <c r="AB30" i="18" s="1"/>
  <c r="DL52" i="7"/>
  <c r="BN52" i="7" s="1"/>
  <c r="R52" i="18" s="1"/>
  <c r="GO23" i="7"/>
  <c r="CC23" i="7" s="1"/>
  <c r="AG23" i="18" s="1"/>
  <c r="DL8" i="7"/>
  <c r="BN8" i="7" s="1"/>
  <c r="R8" i="18" s="1"/>
  <c r="DL21" i="7"/>
  <c r="BN21" i="7" s="1"/>
  <c r="R21" i="18" s="1"/>
  <c r="HP61" i="7"/>
  <c r="EM62" i="7"/>
  <c r="BS62" i="7" s="1"/>
  <c r="DL40" i="7"/>
  <c r="BN40" i="7" s="1"/>
  <c r="R40" i="18" s="1"/>
  <c r="HP34" i="7"/>
  <c r="HP38" i="7"/>
  <c r="GO56" i="7"/>
  <c r="CC56" i="7" s="1"/>
  <c r="EM34" i="7"/>
  <c r="BS34" i="7" s="1"/>
  <c r="W34" i="18" s="1"/>
  <c r="GO65" i="7"/>
  <c r="CC65" i="7" s="1"/>
  <c r="EM27" i="7"/>
  <c r="BS27" i="7" s="1"/>
  <c r="DL45" i="7"/>
  <c r="BN45" i="7" s="1"/>
  <c r="R45" i="18" s="1"/>
  <c r="FN62" i="7"/>
  <c r="BX62" i="7" s="1"/>
  <c r="DL59" i="7"/>
  <c r="BN59" i="7" s="1"/>
  <c r="GO8" i="7"/>
  <c r="CC8" i="7" s="1"/>
  <c r="AG8" i="18" s="1"/>
  <c r="GO16" i="7"/>
  <c r="CC16" i="7" s="1"/>
  <c r="AG16" i="18" s="1"/>
  <c r="GO53" i="7"/>
  <c r="CC53" i="7" s="1"/>
  <c r="AG53" i="18" s="1"/>
  <c r="EM8" i="7"/>
  <c r="BS8" i="7" s="1"/>
  <c r="W8" i="18" s="1"/>
  <c r="GO63" i="7"/>
  <c r="CC63" i="7" s="1"/>
  <c r="HP36" i="7"/>
  <c r="EM17" i="7"/>
  <c r="BS17" i="7" s="1"/>
  <c r="GO9" i="7"/>
  <c r="CC9" i="7" s="1"/>
  <c r="AG9" i="18" s="1"/>
  <c r="HP8" i="7"/>
  <c r="HP7" i="7"/>
  <c r="GO44" i="7"/>
  <c r="CC44" i="7" s="1"/>
  <c r="AG44" i="18" s="1"/>
  <c r="FN47" i="7"/>
  <c r="BX47" i="7" s="1"/>
  <c r="AB47" i="18" s="1"/>
  <c r="GO24" i="7"/>
  <c r="CC24" i="7" s="1"/>
  <c r="AG24" i="18" s="1"/>
  <c r="DL54" i="7"/>
  <c r="BN54" i="7" s="1"/>
  <c r="GO54" i="7"/>
  <c r="CC54" i="7" s="1"/>
  <c r="FN60" i="7"/>
  <c r="BX60" i="7" s="1"/>
  <c r="EM39" i="7"/>
  <c r="BS39" i="7" s="1"/>
  <c r="W39" i="18" s="1"/>
  <c r="FN63" i="7"/>
  <c r="BX63" i="7" s="1"/>
  <c r="GO47" i="7"/>
  <c r="CC47" i="7" s="1"/>
  <c r="AG47" i="18" s="1"/>
  <c r="FN28" i="7"/>
  <c r="BX28" i="7" s="1"/>
  <c r="AB28" i="18" s="1"/>
  <c r="EM47" i="7"/>
  <c r="BS47" i="7" s="1"/>
  <c r="W47" i="18" s="1"/>
  <c r="HP33" i="7"/>
  <c r="HP37" i="7"/>
  <c r="HP6" i="7"/>
  <c r="CE6" i="7" s="1"/>
  <c r="AI6" i="18" s="1"/>
  <c r="EM53" i="7"/>
  <c r="BS53" i="7" s="1"/>
  <c r="W53" i="18" s="1"/>
  <c r="HP49" i="7"/>
  <c r="GO64" i="7"/>
  <c r="CC64" i="7" s="1"/>
  <c r="GO25" i="7"/>
  <c r="CC25" i="7" s="1"/>
  <c r="AG25" i="18" s="1"/>
  <c r="GO60" i="7"/>
  <c r="CC60" i="7" s="1"/>
  <c r="DL29" i="7"/>
  <c r="BN29" i="7" s="1"/>
  <c r="R29" i="18" s="1"/>
  <c r="HP31" i="7"/>
  <c r="HP39" i="7"/>
  <c r="FN23" i="7"/>
  <c r="BX23" i="7" s="1"/>
  <c r="AB23" i="18" s="1"/>
  <c r="GO35" i="7"/>
  <c r="CC35" i="7" s="1"/>
  <c r="AG35" i="18" s="1"/>
  <c r="DL27" i="7"/>
  <c r="BN27" i="7" s="1"/>
  <c r="R27" i="18" s="1"/>
  <c r="EM45" i="7"/>
  <c r="BS45" i="7" s="1"/>
  <c r="W45" i="18" s="1"/>
  <c r="EM60" i="7"/>
  <c r="BS60" i="7" s="1"/>
  <c r="FN22" i="7"/>
  <c r="BX22" i="7" s="1"/>
  <c r="AB22" i="18" s="1"/>
  <c r="EM35" i="7"/>
  <c r="BS35" i="7" s="1"/>
  <c r="W35" i="18" s="1"/>
  <c r="DL36" i="7"/>
  <c r="BN36" i="7" s="1"/>
  <c r="R36" i="18" s="1"/>
  <c r="GO29" i="7"/>
  <c r="CC29" i="7" s="1"/>
  <c r="AG29" i="18" s="1"/>
  <c r="FN33" i="7"/>
  <c r="BX33" i="7" s="1"/>
  <c r="AB33" i="18" s="1"/>
  <c r="FN36" i="7"/>
  <c r="BX36" i="7" s="1"/>
  <c r="AB36" i="18" s="1"/>
  <c r="EM36" i="7"/>
  <c r="BS36" i="7" s="1"/>
  <c r="W36" i="18" s="1"/>
  <c r="GO36" i="7"/>
  <c r="CC36" i="7" s="1"/>
  <c r="AG36" i="18" s="1"/>
  <c r="EM20" i="7"/>
  <c r="BS20" i="7" s="1"/>
  <c r="GZ20" i="7" s="1"/>
  <c r="HN20" i="7" s="1"/>
  <c r="HP20" i="7" s="1"/>
  <c r="FN57" i="7"/>
  <c r="BX57" i="7" s="1"/>
  <c r="GO57" i="7"/>
  <c r="CC57" i="7" s="1"/>
  <c r="EM50" i="7"/>
  <c r="BS50" i="7" s="1"/>
  <c r="W50" i="18" s="1"/>
  <c r="FN40" i="7"/>
  <c r="BX40" i="7" s="1"/>
  <c r="AB40" i="18" s="1"/>
  <c r="HP42" i="7"/>
  <c r="GO27" i="7"/>
  <c r="CC27" i="7" s="1"/>
  <c r="AG27" i="18" s="1"/>
  <c r="EM64" i="7"/>
  <c r="BS64" i="7" s="1"/>
  <c r="FN55" i="7"/>
  <c r="BX55" i="7" s="1"/>
  <c r="FN29" i="7"/>
  <c r="BX29" i="7" s="1"/>
  <c r="AB29" i="18" s="1"/>
  <c r="GO42" i="7"/>
  <c r="CC42" i="7" s="1"/>
  <c r="AG42" i="18" s="1"/>
  <c r="EM22" i="7"/>
  <c r="BS22" i="7" s="1"/>
  <c r="EM55" i="7"/>
  <c r="BS55" i="7" s="1"/>
  <c r="DL60" i="7"/>
  <c r="BN60" i="7" s="1"/>
  <c r="DL42" i="7"/>
  <c r="BN42" i="7" s="1"/>
  <c r="R42" i="18" s="1"/>
  <c r="GO40" i="7"/>
  <c r="CC40" i="7" s="1"/>
  <c r="AG40" i="18" s="1"/>
  <c r="DL47" i="7"/>
  <c r="BN47" i="7" s="1"/>
  <c r="R47" i="18" s="1"/>
  <c r="FN50" i="7"/>
  <c r="BX50" i="7" s="1"/>
  <c r="AB50" i="18" s="1"/>
  <c r="FN35" i="7"/>
  <c r="BX35" i="7" s="1"/>
  <c r="AB35" i="18" s="1"/>
  <c r="FN58" i="7"/>
  <c r="BX58" i="7" s="1"/>
  <c r="GO41" i="7"/>
  <c r="CC41" i="7" s="1"/>
  <c r="AG41" i="18" s="1"/>
  <c r="DL26" i="7"/>
  <c r="BN26" i="7" s="1"/>
  <c r="R26" i="18" s="1"/>
  <c r="FN27" i="7"/>
  <c r="BX27" i="7" s="1"/>
  <c r="AB27" i="18" s="1"/>
  <c r="HP41" i="7"/>
  <c r="DL57" i="7"/>
  <c r="BN57" i="7" s="1"/>
  <c r="GO22" i="7"/>
  <c r="CC22" i="7" s="1"/>
  <c r="AG22" i="18" s="1"/>
  <c r="FN64" i="7"/>
  <c r="BX64" i="7" s="1"/>
  <c r="FN6" i="7"/>
  <c r="BX6" i="7" s="1"/>
  <c r="AB6" i="18" s="1"/>
  <c r="FN31" i="7"/>
  <c r="BX31" i="7" s="1"/>
  <c r="AB31" i="18" s="1"/>
  <c r="DL22" i="7"/>
  <c r="BN22" i="7" s="1"/>
  <c r="R22" i="18" s="1"/>
  <c r="HP35" i="7"/>
  <c r="DL24" i="7"/>
  <c r="BN24" i="7" s="1"/>
  <c r="R24" i="18" s="1"/>
  <c r="HP58" i="7"/>
  <c r="DL23" i="7"/>
  <c r="BN23" i="7" s="1"/>
  <c r="R23" i="18" s="1"/>
  <c r="EM37" i="7"/>
  <c r="BS37" i="7" s="1"/>
  <c r="W37" i="18" s="1"/>
  <c r="GO50" i="7"/>
  <c r="CC50" i="7" s="1"/>
  <c r="AG50" i="18" s="1"/>
  <c r="GO52" i="7"/>
  <c r="CC52" i="7" s="1"/>
  <c r="AG52" i="18" s="1"/>
  <c r="EM23" i="7"/>
  <c r="BS23" i="7" s="1"/>
  <c r="EM6" i="7"/>
  <c r="BS6" i="7" s="1"/>
  <c r="W6" i="18" s="1"/>
  <c r="HP43" i="7"/>
  <c r="GO32" i="7"/>
  <c r="CC32" i="7" s="1"/>
  <c r="AG32" i="18" s="1"/>
  <c r="DL50" i="7"/>
  <c r="BN50" i="7" s="1"/>
  <c r="R50" i="18" s="1"/>
  <c r="EM41" i="7"/>
  <c r="BS41" i="7" s="1"/>
  <c r="W41" i="18" s="1"/>
  <c r="FN37" i="7"/>
  <c r="BX37" i="7" s="1"/>
  <c r="AB37" i="18" s="1"/>
  <c r="EM26" i="7"/>
  <c r="BS26" i="7" s="1"/>
  <c r="FN61" i="7"/>
  <c r="BX61" i="7" s="1"/>
  <c r="FN52" i="7"/>
  <c r="BX52" i="7" s="1"/>
  <c r="AB52" i="18" s="1"/>
  <c r="FN7" i="7"/>
  <c r="BX7" i="7" s="1"/>
  <c r="AB7" i="18" s="1"/>
  <c r="HP48" i="7"/>
  <c r="HP55" i="7"/>
  <c r="EM24" i="7"/>
  <c r="BS24" i="7" s="1"/>
  <c r="FN26" i="7"/>
  <c r="BX26" i="7" s="1"/>
  <c r="AB26" i="18" s="1"/>
  <c r="DL25" i="7"/>
  <c r="BN25" i="7" s="1"/>
  <c r="R25" i="18" s="1"/>
  <c r="EM40" i="7"/>
  <c r="BS40" i="7" s="1"/>
  <c r="W40" i="18" s="1"/>
  <c r="FN43" i="7"/>
  <c r="BX43" i="7" s="1"/>
  <c r="AB43" i="18" s="1"/>
  <c r="DL32" i="7"/>
  <c r="BN32" i="7" s="1"/>
  <c r="R32" i="18" s="1"/>
  <c r="DL43" i="7"/>
  <c r="BN43" i="7" s="1"/>
  <c r="R43" i="18" s="1"/>
  <c r="HP65" i="7"/>
  <c r="GO18" i="7"/>
  <c r="CC18" i="7" s="1"/>
  <c r="AG18" i="18" s="1"/>
  <c r="FN44" i="7"/>
  <c r="BX44" i="7" s="1"/>
  <c r="AB44" i="18" s="1"/>
  <c r="GO49" i="7"/>
  <c r="CC49" i="7" s="1"/>
  <c r="AG49" i="18" s="1"/>
  <c r="DL64" i="7"/>
  <c r="BN64" i="7" s="1"/>
  <c r="GO55" i="7"/>
  <c r="CC55" i="7" s="1"/>
  <c r="EM29" i="7"/>
  <c r="BS29" i="7" s="1"/>
  <c r="W29" i="18" s="1"/>
  <c r="DL41" i="7"/>
  <c r="BN41" i="7" s="1"/>
  <c r="R41" i="18" s="1"/>
  <c r="HP29" i="7"/>
  <c r="EM48" i="7"/>
  <c r="BS48" i="7" s="1"/>
  <c r="W48" i="18" s="1"/>
  <c r="HP50" i="7"/>
  <c r="FN25" i="7"/>
  <c r="BX25" i="7" s="1"/>
  <c r="AB25" i="18" s="1"/>
  <c r="DL7" i="7"/>
  <c r="BN7" i="7" s="1"/>
  <c r="R7" i="18" s="1"/>
  <c r="HP57" i="7"/>
  <c r="EM28" i="7"/>
  <c r="BS28" i="7" s="1"/>
  <c r="FN24" i="7"/>
  <c r="BX24" i="7" s="1"/>
  <c r="AB24" i="18" s="1"/>
  <c r="EM58" i="7"/>
  <c r="BS58" i="7" s="1"/>
  <c r="DL37" i="7"/>
  <c r="BN37" i="7" s="1"/>
  <c r="R37" i="18" s="1"/>
  <c r="EM61" i="7"/>
  <c r="BS61" i="7" s="1"/>
  <c r="DL58" i="7"/>
  <c r="BN58" i="7" s="1"/>
  <c r="DL9" i="7"/>
  <c r="BN9" i="7" s="1"/>
  <c r="R9" i="18" s="1"/>
  <c r="DL28" i="7"/>
  <c r="BN28" i="7" s="1"/>
  <c r="R28" i="18" s="1"/>
  <c r="EM65" i="7"/>
  <c r="BS65" i="7" s="1"/>
  <c r="FN53" i="7"/>
  <c r="BX53" i="7" s="1"/>
  <c r="AB53" i="18" s="1"/>
  <c r="HP52" i="7"/>
  <c r="FN18" i="7"/>
  <c r="BX18" i="7" s="1"/>
  <c r="AB18" i="18" s="1"/>
  <c r="GO48" i="7"/>
  <c r="CC48" i="7" s="1"/>
  <c r="AG48" i="18" s="1"/>
  <c r="FN48" i="7"/>
  <c r="BX48" i="7" s="1"/>
  <c r="AB48" i="18" s="1"/>
  <c r="EM25" i="7"/>
  <c r="BS25" i="7" s="1"/>
  <c r="FN65" i="7"/>
  <c r="BX65" i="7" s="1"/>
  <c r="DL18" i="7"/>
  <c r="BN18" i="7" s="1"/>
  <c r="R18" i="18" s="1"/>
  <c r="HP47" i="7"/>
  <c r="GO28" i="7"/>
  <c r="CC28" i="7" s="1"/>
  <c r="AG28" i="18" s="1"/>
  <c r="EM31" i="7"/>
  <c r="BS31" i="7" s="1"/>
  <c r="W31" i="18" s="1"/>
  <c r="GO45" i="7"/>
  <c r="CC45" i="7" s="1"/>
  <c r="AG45" i="18" s="1"/>
  <c r="EM57" i="7"/>
  <c r="BS57" i="7" s="1"/>
  <c r="GO58" i="7"/>
  <c r="CC58" i="7" s="1"/>
  <c r="HP44" i="7"/>
  <c r="DL44" i="7"/>
  <c r="BN44" i="7" s="1"/>
  <c r="R44" i="18" s="1"/>
  <c r="EM11" i="7"/>
  <c r="BS11" i="7" s="1"/>
  <c r="W11" i="18" s="1"/>
  <c r="FN32" i="7"/>
  <c r="BX32" i="7" s="1"/>
  <c r="AB32" i="18" s="1"/>
  <c r="DL15" i="7"/>
  <c r="BN15" i="7" s="1"/>
  <c r="R15" i="18" s="1"/>
  <c r="EM7" i="7"/>
  <c r="BS7" i="7" s="1"/>
  <c r="W7" i="18" s="1"/>
  <c r="DL6" i="7"/>
  <c r="BN6" i="7" s="1"/>
  <c r="R6" i="18" s="1"/>
  <c r="EM18" i="7"/>
  <c r="BS18" i="7" s="1"/>
  <c r="GO31" i="7"/>
  <c r="CC31" i="7" s="1"/>
  <c r="AG31" i="18" s="1"/>
  <c r="EM43" i="7"/>
  <c r="BS43" i="7" s="1"/>
  <c r="W43" i="18" s="1"/>
  <c r="EM52" i="7"/>
  <c r="BS52" i="7" s="1"/>
  <c r="W52" i="18" s="1"/>
  <c r="GO61" i="7"/>
  <c r="CC61" i="7" s="1"/>
  <c r="GO7" i="7"/>
  <c r="CC7" i="7" s="1"/>
  <c r="AG7" i="18" s="1"/>
  <c r="DL53" i="7"/>
  <c r="BN53" i="7" s="1"/>
  <c r="R53" i="18" s="1"/>
  <c r="HP53" i="7"/>
  <c r="GO43" i="7"/>
  <c r="CC43" i="7" s="1"/>
  <c r="AG43" i="18" s="1"/>
  <c r="FN9" i="7"/>
  <c r="BX9" i="7" s="1"/>
  <c r="AB9" i="18" s="1"/>
  <c r="HP9" i="7"/>
  <c r="HP45" i="7"/>
  <c r="EM44" i="7"/>
  <c r="BS44" i="7" s="1"/>
  <c r="W44" i="18" s="1"/>
  <c r="GZ11" i="7"/>
  <c r="HN11" i="7" s="1"/>
  <c r="HP11" i="7" s="1"/>
  <c r="I4" i="20"/>
  <c r="O4" i="20" s="1"/>
  <c r="I20" i="20"/>
  <c r="O20" i="20" s="1"/>
  <c r="I17" i="20"/>
  <c r="O17" i="20" s="1"/>
  <c r="I8" i="20"/>
  <c r="O8" i="20" s="1"/>
  <c r="I30" i="20"/>
  <c r="O30" i="20" s="1"/>
  <c r="I23" i="20"/>
  <c r="O23" i="20" s="1"/>
  <c r="I19" i="20"/>
  <c r="O19" i="20" s="1"/>
  <c r="I28" i="20"/>
  <c r="O28" i="20" s="1"/>
  <c r="I24" i="20"/>
  <c r="O24" i="20" s="1"/>
  <c r="I31" i="20"/>
  <c r="O31" i="20" s="1"/>
  <c r="I25" i="20"/>
  <c r="O25" i="20" s="1"/>
  <c r="I10" i="20"/>
  <c r="O10" i="20" s="1"/>
  <c r="I18" i="20"/>
  <c r="O18" i="20" s="1"/>
  <c r="I12" i="20"/>
  <c r="O12" i="20" s="1"/>
  <c r="I15" i="20"/>
  <c r="O15" i="20" s="1"/>
  <c r="I11" i="20"/>
  <c r="O11" i="20" s="1"/>
  <c r="I5" i="20"/>
  <c r="O5" i="20" s="1"/>
  <c r="I29" i="20"/>
  <c r="O29" i="20" s="1"/>
  <c r="I27" i="20"/>
  <c r="O27" i="20" s="1"/>
  <c r="I33" i="20"/>
  <c r="O33" i="20" s="1"/>
  <c r="I16" i="20"/>
  <c r="O16" i="20" s="1"/>
  <c r="I21" i="20"/>
  <c r="O21" i="20" s="1"/>
  <c r="I13" i="20"/>
  <c r="O13" i="20" s="1"/>
  <c r="I14" i="20"/>
  <c r="O14" i="20" s="1"/>
  <c r="I9" i="20"/>
  <c r="O9" i="20" s="1"/>
  <c r="I22" i="20"/>
  <c r="O22" i="20" s="1"/>
  <c r="I6" i="20"/>
  <c r="O6" i="20" s="1"/>
  <c r="I7" i="20"/>
  <c r="O7" i="20" s="1"/>
  <c r="I26" i="20"/>
  <c r="O26" i="20" s="1"/>
  <c r="W19" i="18" l="1"/>
  <c r="W28" i="18"/>
  <c r="GZ28" i="7"/>
  <c r="HN28" i="7" s="1"/>
  <c r="HP28" i="7" s="1"/>
  <c r="W27" i="18"/>
  <c r="GZ27" i="7"/>
  <c r="HN27" i="7" s="1"/>
  <c r="HP27" i="7" s="1"/>
  <c r="W26" i="18"/>
  <c r="GZ26" i="7"/>
  <c r="HN26" i="7" s="1"/>
  <c r="HP26" i="7" s="1"/>
  <c r="W25" i="18"/>
  <c r="GZ25" i="7"/>
  <c r="HN25" i="7" s="1"/>
  <c r="HP25" i="7" s="1"/>
  <c r="W24" i="18"/>
  <c r="GZ24" i="7"/>
  <c r="HN24" i="7" s="1"/>
  <c r="HP24" i="7" s="1"/>
  <c r="W23" i="18"/>
  <c r="GZ23" i="7"/>
  <c r="HN23" i="7" s="1"/>
  <c r="HP23" i="7" s="1"/>
  <c r="W22" i="18"/>
  <c r="GZ22" i="7"/>
  <c r="HN22" i="7" s="1"/>
  <c r="HP22" i="7" s="1"/>
  <c r="W21" i="18"/>
  <c r="GZ21" i="7"/>
  <c r="HN21" i="7" s="1"/>
  <c r="HP21" i="7" s="1"/>
  <c r="W18" i="18"/>
  <c r="GZ18" i="7"/>
  <c r="HN18" i="7" s="1"/>
  <c r="HP18" i="7" s="1"/>
  <c r="W17" i="18"/>
  <c r="GZ17" i="7"/>
  <c r="HN17" i="7" s="1"/>
  <c r="HP17" i="7" s="1"/>
  <c r="W16" i="18"/>
  <c r="GZ16" i="7"/>
  <c r="HN16" i="7" s="1"/>
  <c r="HP16" i="7" s="1"/>
  <c r="W15" i="18"/>
  <c r="GZ15" i="7"/>
  <c r="HN15" i="7" s="1"/>
  <c r="HP15" i="7" s="1"/>
  <c r="W14" i="18"/>
  <c r="GZ14" i="7"/>
  <c r="HN14" i="7" s="1"/>
  <c r="HP14" i="7" s="1"/>
  <c r="W13" i="18"/>
  <c r="GZ13" i="7"/>
  <c r="HN13" i="7" s="1"/>
  <c r="HP13" i="7" s="1"/>
  <c r="W12" i="18"/>
  <c r="GZ12" i="7"/>
  <c r="HN12" i="7" s="1"/>
  <c r="HP12" i="7" s="1"/>
  <c r="W20" i="18"/>
  <c r="CF6" i="7"/>
  <c r="AJ6" i="18" s="1"/>
  <c r="CI6" i="7"/>
  <c r="CJ6" i="7" s="1"/>
  <c r="CE7" i="7"/>
  <c r="CF7" i="7" s="1"/>
  <c r="AJ7" i="18" s="1"/>
  <c r="HA22" i="7" l="1"/>
  <c r="HA54" i="7"/>
  <c r="HA49" i="7"/>
  <c r="HA21" i="7"/>
  <c r="HA24" i="7"/>
  <c r="HA48" i="7"/>
  <c r="HA27" i="7"/>
  <c r="HA60" i="7"/>
  <c r="HA64" i="7"/>
  <c r="HA28" i="7"/>
  <c r="HA38" i="7"/>
  <c r="HA19" i="7"/>
  <c r="HA41" i="7"/>
  <c r="HA20" i="7"/>
  <c r="HA31" i="7"/>
  <c r="HA52" i="7"/>
  <c r="HA25" i="7"/>
  <c r="HA7" i="7"/>
  <c r="HA40" i="7"/>
  <c r="HA56" i="7"/>
  <c r="HA6" i="7"/>
  <c r="HA12" i="7"/>
  <c r="HA42" i="7"/>
  <c r="HA47" i="7"/>
  <c r="HA46" i="7"/>
  <c r="HA53" i="7"/>
  <c r="HA14" i="7"/>
  <c r="HA9" i="7"/>
  <c r="HA32" i="7"/>
  <c r="HA58" i="7"/>
  <c r="HA29" i="7"/>
  <c r="HA44" i="7"/>
  <c r="HA35" i="7"/>
  <c r="HA15" i="7"/>
  <c r="HA37" i="7"/>
  <c r="HA10" i="7"/>
  <c r="HA59" i="7"/>
  <c r="HA26" i="7"/>
  <c r="HA17" i="7"/>
  <c r="HA18" i="7"/>
  <c r="HA63" i="7"/>
  <c r="HA13" i="7"/>
  <c r="HA43" i="7"/>
  <c r="HA8" i="7"/>
  <c r="HA45" i="7"/>
  <c r="HA39" i="7"/>
  <c r="HA34" i="7"/>
  <c r="HA55" i="7"/>
  <c r="HA16" i="7"/>
  <c r="HA33" i="7"/>
  <c r="HA36" i="7"/>
  <c r="HA65" i="7"/>
  <c r="HA61" i="7"/>
  <c r="HA30" i="7"/>
  <c r="HA57" i="7"/>
  <c r="HA50" i="7"/>
  <c r="HA23" i="7"/>
  <c r="HA62" i="7"/>
  <c r="HA51" i="7"/>
  <c r="HA11" i="7"/>
  <c r="AI7" i="18"/>
  <c r="CE8" i="7"/>
  <c r="AI8" i="18" s="1"/>
  <c r="CI7" i="7"/>
  <c r="CJ7" i="7" s="1"/>
  <c r="CE9" i="7" l="1"/>
  <c r="AI9" i="18" s="1"/>
  <c r="CI8" i="7"/>
  <c r="CJ8" i="7" s="1"/>
  <c r="CF8" i="7"/>
  <c r="AJ8" i="18" s="1"/>
  <c r="CI9" i="7" l="1"/>
  <c r="CJ9" i="7" s="1"/>
  <c r="CE10" i="7"/>
  <c r="CI10" i="7" s="1"/>
  <c r="CJ10" i="7" s="1"/>
  <c r="CF9" i="7"/>
  <c r="AJ9" i="18" s="1"/>
  <c r="CE11" i="7" l="1"/>
  <c r="CF11" i="7" s="1"/>
  <c r="AJ11" i="18" s="1"/>
  <c r="AI10" i="18"/>
  <c r="CF10" i="7"/>
  <c r="AJ10" i="18" s="1"/>
  <c r="CI11" i="7" l="1"/>
  <c r="CJ11" i="7" s="1"/>
  <c r="CE12" i="7"/>
  <c r="AI12" i="18" s="1"/>
  <c r="AI11" i="18"/>
  <c r="CI12" i="7" l="1"/>
  <c r="CJ12" i="7" s="1"/>
  <c r="CF12" i="7"/>
  <c r="AJ12" i="18" s="1"/>
  <c r="CE13" i="7"/>
  <c r="CE14" i="7" s="1"/>
  <c r="CF14" i="7" s="1"/>
  <c r="AJ14" i="18" s="1"/>
  <c r="CF13" i="7" l="1"/>
  <c r="AJ13" i="18" s="1"/>
  <c r="CI14" i="7"/>
  <c r="CJ14" i="7" s="1"/>
  <c r="CI13" i="7"/>
  <c r="CJ13" i="7" s="1"/>
  <c r="CE15" i="7"/>
  <c r="AI15" i="18" s="1"/>
  <c r="AI13" i="18"/>
  <c r="AI14" i="18"/>
  <c r="CF15" i="7" l="1"/>
  <c r="AJ15" i="18" s="1"/>
  <c r="CI15" i="7"/>
  <c r="CJ15" i="7" s="1"/>
  <c r="CE16" i="7"/>
  <c r="AI16" i="18" s="1"/>
  <c r="CI16" i="7" l="1"/>
  <c r="CJ16" i="7" s="1"/>
  <c r="CF16" i="7"/>
  <c r="AJ16" i="18" s="1"/>
  <c r="CE17" i="7"/>
  <c r="AI17" i="18" s="1"/>
  <c r="CE18" i="7" l="1"/>
  <c r="CF18" i="7" s="1"/>
  <c r="AJ18" i="18" s="1"/>
  <c r="CF17" i="7"/>
  <c r="AJ17" i="18" s="1"/>
  <c r="CI17" i="7"/>
  <c r="CJ17" i="7" s="1"/>
  <c r="AI18" i="18" l="1"/>
  <c r="CE19" i="7"/>
  <c r="CI19" i="7" s="1"/>
  <c r="CJ19" i="7" s="1"/>
  <c r="CI18" i="7"/>
  <c r="CJ18" i="7" s="1"/>
  <c r="AI19" i="18" l="1"/>
  <c r="CF19" i="7"/>
  <c r="AJ19" i="18" s="1"/>
  <c r="CE20" i="7"/>
  <c r="CF20" i="7" s="1"/>
  <c r="AJ20" i="18" s="1"/>
  <c r="CE21" i="7" l="1"/>
  <c r="CE22" i="7" s="1"/>
  <c r="CF22" i="7" s="1"/>
  <c r="AJ22" i="18" s="1"/>
  <c r="CI20" i="7"/>
  <c r="CJ20" i="7" s="1"/>
  <c r="AI20" i="18"/>
  <c r="CE23" i="7" l="1"/>
  <c r="CI23" i="7" s="1"/>
  <c r="CJ23" i="7" s="1"/>
  <c r="AI21" i="18"/>
  <c r="CF21" i="7"/>
  <c r="AJ21" i="18" s="1"/>
  <c r="CI21" i="7"/>
  <c r="CJ21" i="7" s="1"/>
  <c r="CI22" i="7"/>
  <c r="CJ22" i="7" s="1"/>
  <c r="AI22" i="18"/>
  <c r="CF23" i="7" l="1"/>
  <c r="AJ23" i="18" s="1"/>
  <c r="AI23" i="18"/>
  <c r="CE24" i="7"/>
  <c r="AI24" i="18" s="1"/>
  <c r="CI24" i="7" l="1"/>
  <c r="CJ24" i="7" s="1"/>
  <c r="CF24" i="7"/>
  <c r="AJ24" i="18" s="1"/>
  <c r="CE25" i="7"/>
  <c r="CI25" i="7" s="1"/>
  <c r="CJ25" i="7" s="1"/>
  <c r="CE26" i="7" l="1"/>
  <c r="CF26" i="7" s="1"/>
  <c r="AI25" i="18"/>
  <c r="CF25" i="7"/>
  <c r="AJ25" i="18" s="1"/>
  <c r="CE27" i="7" l="1"/>
  <c r="CI27" i="7" s="1"/>
  <c r="CJ27" i="7" s="1"/>
  <c r="CI26" i="7"/>
  <c r="CJ26" i="7" s="1"/>
  <c r="AI26" i="18"/>
  <c r="AJ26" i="18"/>
  <c r="AI27" i="18" l="1"/>
  <c r="CF27" i="7"/>
  <c r="AJ27" i="18" s="1"/>
  <c r="CE28" i="7"/>
  <c r="CI28" i="7" s="1"/>
  <c r="CJ28" i="7" s="1"/>
  <c r="CF28" i="7" l="1"/>
  <c r="AJ28" i="18" s="1"/>
  <c r="CE29" i="7"/>
  <c r="CI29" i="7" s="1"/>
  <c r="CJ29" i="7" s="1"/>
  <c r="AI28" i="18"/>
  <c r="CE30" i="7" l="1"/>
  <c r="CI30" i="7" s="1"/>
  <c r="CJ30" i="7" s="1"/>
  <c r="AI29" i="18"/>
  <c r="CF29" i="7"/>
  <c r="AJ29" i="18" s="1"/>
  <c r="CE31" i="7" l="1"/>
  <c r="CF31" i="7" s="1"/>
  <c r="AI30" i="18"/>
  <c r="CF30" i="7"/>
  <c r="AJ30" i="18" s="1"/>
  <c r="J16" i="20"/>
  <c r="P16" i="20" s="1"/>
  <c r="J17" i="20"/>
  <c r="P17" i="20" s="1"/>
  <c r="CE32" i="7" l="1"/>
  <c r="AI32" i="18" s="1"/>
  <c r="CI31" i="7"/>
  <c r="CJ31" i="7" s="1"/>
  <c r="AI31" i="18"/>
  <c r="AJ31" i="18"/>
  <c r="CF32" i="7" l="1"/>
  <c r="AJ32" i="18" s="1"/>
  <c r="CE33" i="7"/>
  <c r="AI33" i="18" s="1"/>
  <c r="CI32" i="7"/>
  <c r="CJ32" i="7" s="1"/>
  <c r="CF33" i="7" l="1"/>
  <c r="AJ33" i="18" s="1"/>
  <c r="CE34" i="7"/>
  <c r="CE35" i="7" s="1"/>
  <c r="CI33" i="7"/>
  <c r="CJ33" i="7" s="1"/>
  <c r="CF34" i="7" l="1"/>
  <c r="AI34" i="18"/>
  <c r="CI34" i="7"/>
  <c r="CJ34" i="7" s="1"/>
  <c r="J11" i="20"/>
  <c r="P11" i="20" s="1"/>
  <c r="J13" i="20"/>
  <c r="P13" i="20" s="1"/>
  <c r="J8" i="20"/>
  <c r="P8" i="20" s="1"/>
  <c r="J9" i="20"/>
  <c r="P9" i="20" s="1"/>
  <c r="J7" i="20"/>
  <c r="P7" i="20" s="1"/>
  <c r="J12" i="20"/>
  <c r="P12" i="20" s="1"/>
  <c r="J10" i="20"/>
  <c r="P10" i="20" s="1"/>
  <c r="J4" i="20"/>
  <c r="P4" i="20" s="1"/>
  <c r="J18" i="20"/>
  <c r="P18" i="20" s="1"/>
  <c r="J20" i="20"/>
  <c r="P20" i="20" s="1"/>
  <c r="J15" i="20"/>
  <c r="P15" i="20" s="1"/>
  <c r="J23" i="20"/>
  <c r="P23" i="20" s="1"/>
  <c r="J21" i="20"/>
  <c r="P21" i="20" s="1"/>
  <c r="J22" i="20"/>
  <c r="P22" i="20" s="1"/>
  <c r="J14" i="20"/>
  <c r="P14" i="20" s="1"/>
  <c r="J32" i="20"/>
  <c r="P32" i="20" s="1"/>
  <c r="J25" i="20"/>
  <c r="P25" i="20" s="1"/>
  <c r="J30" i="20"/>
  <c r="P30" i="20" s="1"/>
  <c r="J27" i="20"/>
  <c r="P27" i="20" s="1"/>
  <c r="J31" i="20"/>
  <c r="P31" i="20" s="1"/>
  <c r="J26" i="20"/>
  <c r="P26" i="20" s="1"/>
  <c r="J28" i="20"/>
  <c r="P28" i="20" s="1"/>
  <c r="J29" i="20"/>
  <c r="P29" i="20" s="1"/>
  <c r="J24" i="20"/>
  <c r="P24" i="20" s="1"/>
  <c r="J33" i="20"/>
  <c r="AJ34" i="18"/>
  <c r="CF35" i="7"/>
  <c r="AI35" i="18"/>
  <c r="J19" i="20" s="1"/>
  <c r="P19" i="20" s="1"/>
  <c r="CI35" i="7"/>
  <c r="CJ35" i="7" s="1"/>
  <c r="CE36" i="7"/>
  <c r="P33" i="20" l="1"/>
  <c r="AJ35" i="18"/>
  <c r="CI36" i="7"/>
  <c r="CJ36" i="7" s="1"/>
  <c r="AI36" i="18"/>
  <c r="CE37" i="7"/>
  <c r="CF36" i="7"/>
  <c r="AJ36" i="18" l="1"/>
  <c r="CF37" i="7"/>
  <c r="CI37" i="7"/>
  <c r="CJ37" i="7" s="1"/>
  <c r="AI37" i="18"/>
  <c r="CE38" i="7"/>
  <c r="CF38" i="7" l="1"/>
  <c r="AJ37" i="18"/>
  <c r="CI38" i="7"/>
  <c r="CJ38" i="7" s="1"/>
  <c r="AI38" i="18"/>
  <c r="CE39" i="7"/>
  <c r="AJ38" i="18" l="1"/>
  <c r="AI39" i="18"/>
  <c r="CI39" i="7"/>
  <c r="CJ39" i="7" s="1"/>
  <c r="CE40" i="7"/>
  <c r="CF39" i="7"/>
  <c r="AJ39" i="18" l="1"/>
  <c r="CF40" i="7"/>
  <c r="CI40" i="7"/>
  <c r="CJ40" i="7" s="1"/>
  <c r="AI40" i="18"/>
  <c r="CE41" i="7"/>
  <c r="CF41" i="7" l="1"/>
  <c r="AJ40" i="18"/>
  <c r="AI41" i="18"/>
  <c r="CI41" i="7"/>
  <c r="CJ41" i="7" s="1"/>
  <c r="CE42" i="7"/>
  <c r="AJ41" i="18" l="1"/>
  <c r="CF42" i="7"/>
  <c r="CI42" i="7"/>
  <c r="CJ42" i="7" s="1"/>
  <c r="AI42" i="18"/>
  <c r="CE43" i="7"/>
  <c r="CF43" i="7" l="1"/>
  <c r="AJ42" i="18"/>
  <c r="AI43" i="18"/>
  <c r="CI43" i="7"/>
  <c r="CJ43" i="7" s="1"/>
  <c r="CE44" i="7"/>
  <c r="AJ43" i="18" l="1"/>
  <c r="CF44" i="7"/>
  <c r="AI44" i="18"/>
  <c r="CI44" i="7"/>
  <c r="CJ44" i="7" s="1"/>
  <c r="CE45" i="7"/>
  <c r="AJ44" i="18" l="1"/>
  <c r="CF45" i="7"/>
  <c r="AI45" i="18"/>
  <c r="CI45" i="7"/>
  <c r="CJ45" i="7" s="1"/>
  <c r="CE46" i="7"/>
  <c r="AJ45" i="18" l="1"/>
  <c r="AI46" i="18"/>
  <c r="CI46" i="7"/>
  <c r="CJ46" i="7" s="1"/>
  <c r="CE47" i="7"/>
  <c r="CF46" i="7"/>
  <c r="CF47" i="7" l="1"/>
  <c r="AJ46" i="18"/>
  <c r="AI47" i="18"/>
  <c r="CI47" i="7"/>
  <c r="CJ47" i="7" s="1"/>
  <c r="CE48" i="7"/>
  <c r="J6" i="20" l="1"/>
  <c r="P6" i="20" s="1"/>
  <c r="AJ47" i="18"/>
  <c r="CF48" i="7"/>
  <c r="AI48" i="18"/>
  <c r="CI48" i="7"/>
  <c r="CJ48" i="7" s="1"/>
  <c r="CE49" i="7"/>
  <c r="CF49" i="7" l="1"/>
  <c r="AJ48" i="18"/>
  <c r="CI49" i="7"/>
  <c r="CJ49" i="7" s="1"/>
  <c r="AI49" i="18"/>
  <c r="CE50" i="7"/>
  <c r="AJ49" i="18" l="1"/>
  <c r="CF50" i="7"/>
  <c r="CI50" i="7"/>
  <c r="CJ50" i="7" s="1"/>
  <c r="AI50" i="18"/>
  <c r="J5" i="20" s="1"/>
  <c r="P5" i="20" s="1"/>
  <c r="CE51" i="7"/>
  <c r="CF51" i="7" l="1"/>
  <c r="AJ50" i="18"/>
  <c r="AI51" i="18"/>
  <c r="CI51" i="7"/>
  <c r="CJ51" i="7" s="1"/>
  <c r="CE52" i="7"/>
  <c r="CF52" i="7" l="1"/>
  <c r="AJ51" i="18"/>
  <c r="CI52" i="7"/>
  <c r="CJ52" i="7" s="1"/>
  <c r="AI52" i="18"/>
  <c r="CE53" i="7"/>
  <c r="AJ52" i="18" l="1"/>
  <c r="CF53" i="7"/>
  <c r="AI53" i="18"/>
  <c r="CI53" i="7"/>
  <c r="CJ53" i="7" s="1"/>
  <c r="CE54" i="7"/>
  <c r="CF54" i="7" l="1"/>
  <c r="AJ53" i="18"/>
  <c r="CI54" i="7"/>
  <c r="CJ54" i="7" s="1"/>
  <c r="CE55" i="7"/>
  <c r="CF55" i="7" l="1"/>
  <c r="CI55" i="7"/>
  <c r="CJ55" i="7" s="1"/>
  <c r="CE56" i="7"/>
  <c r="CI56" i="7" l="1"/>
  <c r="CJ56" i="7" s="1"/>
  <c r="CE57" i="7"/>
  <c r="CF56" i="7"/>
  <c r="CF57" i="7" l="1"/>
  <c r="CI57" i="7"/>
  <c r="CJ57" i="7" s="1"/>
  <c r="CE58" i="7"/>
  <c r="CI58" i="7" l="1"/>
  <c r="CJ58" i="7" s="1"/>
  <c r="CE59" i="7"/>
  <c r="CF58" i="7"/>
  <c r="CF59" i="7" l="1"/>
  <c r="CI59" i="7"/>
  <c r="CJ59" i="7" s="1"/>
  <c r="CE60" i="7"/>
  <c r="CF60" i="7" l="1"/>
  <c r="CI60" i="7"/>
  <c r="CJ60" i="7" s="1"/>
  <c r="CE61" i="7"/>
  <c r="CF61" i="7" l="1"/>
  <c r="CI61" i="7"/>
  <c r="CJ61" i="7" s="1"/>
  <c r="CE62" i="7"/>
  <c r="CF62" i="7" l="1"/>
  <c r="CI62" i="7"/>
  <c r="CJ62" i="7" s="1"/>
  <c r="CE63" i="7"/>
  <c r="CI63" i="7" l="1"/>
  <c r="CJ63" i="7" s="1"/>
  <c r="CE64" i="7"/>
  <c r="CF63" i="7"/>
  <c r="CI64" i="7" l="1"/>
  <c r="CJ64" i="7" s="1"/>
  <c r="CE65" i="7"/>
  <c r="CF64" i="7"/>
  <c r="CI65" i="7" l="1"/>
  <c r="CJ65" i="7" s="1"/>
  <c r="CF65" i="7"/>
</calcChain>
</file>

<file path=xl/sharedStrings.xml><?xml version="1.0" encoding="utf-8"?>
<sst xmlns="http://schemas.openxmlformats.org/spreadsheetml/2006/main" count="592" uniqueCount="180">
  <si>
    <t>bladen; Ronde 2, 3, 4</t>
  </si>
  <si>
    <t>naam</t>
  </si>
  <si>
    <t>nr</t>
  </si>
  <si>
    <t xml:space="preserve"> </t>
  </si>
  <si>
    <t>gemid</t>
  </si>
  <si>
    <t>totaal</t>
  </si>
  <si>
    <t>results</t>
  </si>
  <si>
    <t>club</t>
  </si>
  <si>
    <t>PL</t>
  </si>
  <si>
    <t>spr 1</t>
  </si>
  <si>
    <t>spr 2</t>
  </si>
  <si>
    <t>tst</t>
  </si>
  <si>
    <t>&amp;</t>
  </si>
  <si>
    <t>afm</t>
  </si>
  <si>
    <t>D</t>
  </si>
  <si>
    <t>regio</t>
  </si>
  <si>
    <t>Excel werkboek voor verwerking van wedstrijduitslagen voor Turnen Dames</t>
  </si>
  <si>
    <t>De velden in lichtblauw, lichtgroen en lichtgeel kunnen worden ingevuld</t>
  </si>
  <si>
    <t>Na afloop van een ronde kan dus een tussenuitslag worden geprint.</t>
  </si>
  <si>
    <t>niveau</t>
  </si>
  <si>
    <t>cat</t>
  </si>
  <si>
    <t>sprong</t>
  </si>
  <si>
    <t>brug</t>
  </si>
  <si>
    <t>balk</t>
  </si>
  <si>
    <t>vloer</t>
  </si>
  <si>
    <t>sorteren</t>
  </si>
  <si>
    <t>sort</t>
  </si>
  <si>
    <t xml:space="preserve">De turnsters die in de eerste categorie turnen (dit kan dus bv heel groep 1 + een deel van groep 2 zijn) </t>
  </si>
  <si>
    <t>div</t>
  </si>
  <si>
    <t>LET OP</t>
  </si>
  <si>
    <t>pl.c.</t>
  </si>
  <si>
    <t>tot.</t>
  </si>
  <si>
    <t xml:space="preserve">Berekening sprong: </t>
  </si>
  <si>
    <t>Afmeldingen etc:</t>
  </si>
  <si>
    <t>Er is een kolom sorteren toegevoegd.</t>
  </si>
  <si>
    <t>en toch te werken met één uitslagprogramma per baan.</t>
  </si>
  <si>
    <t>Indien er meer dan één</t>
  </si>
  <si>
    <t>krijgen een 1 in de kolom sorteren, een andere deel van de deelnemers krijgt een 2 etc</t>
  </si>
  <si>
    <r>
      <t>KNIPPEN</t>
    </r>
    <r>
      <rPr>
        <sz val="8"/>
        <rFont val="Arial"/>
        <family val="2"/>
      </rPr>
      <t xml:space="preserve"> - PLAKKEN</t>
    </r>
  </si>
  <si>
    <r>
      <t>NIET</t>
    </r>
    <r>
      <rPr>
        <sz val="8"/>
        <rFont val="Arial"/>
        <family val="2"/>
      </rPr>
      <t xml:space="preserve"> gebruiken</t>
    </r>
  </si>
  <si>
    <t xml:space="preserve">in plaats daarvan </t>
  </si>
  <si>
    <t>categorie meedoet en groepen met</t>
  </si>
  <si>
    <t>aparte uitslagen nodig zijn</t>
  </si>
  <si>
    <t>op andere bladen wordt gebruikt</t>
  </si>
  <si>
    <t>ASELECT()</t>
  </si>
  <si>
    <t>ASELECT</t>
  </si>
  <si>
    <t>VAST</t>
  </si>
  <si>
    <t>aftrek</t>
  </si>
  <si>
    <t>voor sprong, die rekening houdt</t>
  </si>
  <si>
    <t xml:space="preserve">hebben een afwijkende berekening </t>
  </si>
  <si>
    <t>neutr</t>
  </si>
  <si>
    <t>E1</t>
  </si>
  <si>
    <t>E2</t>
  </si>
  <si>
    <t>E3</t>
  </si>
  <si>
    <t>E4</t>
  </si>
  <si>
    <t>D1</t>
  </si>
  <si>
    <t>D2</t>
  </si>
  <si>
    <t>E</t>
  </si>
  <si>
    <t>De organisatiegegevens worden afgedrukt op de einduitslag.</t>
  </si>
  <si>
    <r>
      <t>KOPIEREN</t>
    </r>
    <r>
      <rPr>
        <sz val="8"/>
        <rFont val="Arial"/>
        <family val="2"/>
      </rPr>
      <t xml:space="preserve"> - PLAKKEN</t>
    </r>
  </si>
  <si>
    <t>en later VERWIJDEREN (DELETE)</t>
  </si>
  <si>
    <t>max</t>
  </si>
  <si>
    <t>spr</t>
  </si>
  <si>
    <t>opmerkingen</t>
  </si>
  <si>
    <t>ja</t>
  </si>
  <si>
    <t>niet</t>
  </si>
  <si>
    <t>op</t>
  </si>
  <si>
    <t>zondag</t>
  </si>
  <si>
    <t>indien</t>
  </si>
  <si>
    <t xml:space="preserve">   JURY AFTREKKEN </t>
  </si>
  <si>
    <t>score</t>
  </si>
  <si>
    <t>geb. datum</t>
  </si>
  <si>
    <t>zat</t>
  </si>
  <si>
    <t>opm</t>
  </si>
  <si>
    <t>eind</t>
  </si>
  <si>
    <t>met gemiddelde.</t>
  </si>
  <si>
    <t xml:space="preserve">Bij sprong wordt standaard </t>
  </si>
  <si>
    <t>gerekend met beste sprong telt.</t>
  </si>
  <si>
    <t>Deze 10 kan overschreven worden</t>
  </si>
  <si>
    <t>indien er een andere E-max</t>
  </si>
  <si>
    <t>is opgegeven</t>
  </si>
  <si>
    <t>van 10 in voor de kolom E-max</t>
  </si>
  <si>
    <t>toelichting</t>
  </si>
  <si>
    <t xml:space="preserve">van toepassing </t>
  </si>
  <si>
    <t>bij doorstroming</t>
  </si>
  <si>
    <t>op gebruik van dit blad</t>
  </si>
  <si>
    <t>niv</t>
  </si>
  <si>
    <t>Op "Uitslag printen"komt er dan een D te staan achter de uitslag.</t>
  </si>
  <si>
    <t>blad Help: Uitleg over gebruik</t>
  </si>
  <si>
    <t>blad Namen :</t>
  </si>
  <si>
    <t>blad: Ronde 1</t>
  </si>
  <si>
    <t>Na afloop van ronde 1 naar blad "Ronde 2" gaan. Daar kunnen de uitslagen van ronde 2 worden ingegeven.</t>
  </si>
  <si>
    <t>blad: Uitslag printen</t>
  </si>
  <si>
    <t>Meerdere categorieen in één wedstrijd: Sorteren (kolom L)</t>
  </si>
  <si>
    <t xml:space="preserve">Door met de muis de blauwe lijnen te verschuiven kan het deel van het blad dat wordt uitgeprint </t>
  </si>
  <si>
    <t>plc 2</t>
  </si>
  <si>
    <t>nu</t>
  </si>
  <si>
    <t>eenvoudig worden aangepast. Zodat bijvoorbeeld ook de kolom doorstroming wordt geprint.</t>
  </si>
  <si>
    <t>in kolom L een categorie-nr.</t>
  </si>
  <si>
    <t>Als er VIJF mogen doorstromen in een categorie en er is een dispensatiegeval, dan stromen de eerste VIER door</t>
  </si>
  <si>
    <t>Dispensatie</t>
  </si>
  <si>
    <t>Indien de afwezige turnster toch met dispensatie mag doorstromen, dit aangeven met een 2.</t>
  </si>
  <si>
    <t>In kolom "afm" kan worden aangegeven als een turnster wordt afgemeld of geblesseerd is geraakt.</t>
  </si>
  <si>
    <t>Indien de totale E aftrek &gt; Emax</t>
  </si>
  <si>
    <t>is de E-waarde = 0 en niet negatief</t>
  </si>
  <si>
    <t>(1, 2, 3, 4, etc) invullen bij</t>
  </si>
  <si>
    <t>kolom sorteren</t>
  </si>
  <si>
    <t>groep 1</t>
  </si>
  <si>
    <t>groep 4</t>
  </si>
  <si>
    <t>groep 3</t>
  </si>
  <si>
    <t>groep 2</t>
  </si>
  <si>
    <t>N</t>
  </si>
  <si>
    <t>gemaakt door: Rien van Weele, aangepast door M. Grubben</t>
  </si>
  <si>
    <t xml:space="preserve">De juryleden vullen het jurybriefje zo compleet mogelijk en op volgorde in. </t>
  </si>
  <si>
    <t xml:space="preserve">Dit maakt het mogelijk om maximaal in een wedstrijd 12  verschillende categorieen op een baan te laten turnen </t>
  </si>
  <si>
    <t>spr1</t>
  </si>
  <si>
    <t>spr2</t>
  </si>
  <si>
    <t>E=0 dan 0,0001invoeren</t>
  </si>
  <si>
    <r>
      <t xml:space="preserve">D = Moeilijkheidsswaarde: Bij een nulsprong hier </t>
    </r>
    <r>
      <rPr>
        <b/>
        <sz val="8"/>
        <rFont val="Arial"/>
        <family val="2"/>
      </rPr>
      <t>0,0001</t>
    </r>
    <r>
      <rPr>
        <sz val="8"/>
        <rFont val="Arial"/>
        <family val="2"/>
      </rPr>
      <t xml:space="preserve"> invoeren</t>
    </r>
  </si>
  <si>
    <r>
      <rPr>
        <b/>
        <u/>
        <sz val="8"/>
        <rFont val="Arial"/>
        <family val="2"/>
      </rPr>
      <t>elke</t>
    </r>
    <r>
      <rPr>
        <sz val="8"/>
        <rFont val="Arial"/>
        <family val="2"/>
      </rPr>
      <t xml:space="preserve"> turnster (max 12 categorieen)</t>
    </r>
  </si>
  <si>
    <t>Bij vragen kunt u mailen naar Marlies Grubben: jgrubben@xs4all.nl of bellen 0321-312578</t>
  </si>
  <si>
    <t>Bij afmelding in kolom K een "1" invullen</t>
  </si>
  <si>
    <t>Omdat de inhoud van deze cellen</t>
  </si>
  <si>
    <t>instap, pupil 1 en 2 niv. 5, 6, 7</t>
  </si>
  <si>
    <t>Er is een automatische invulling</t>
  </si>
  <si>
    <t>Doe je dit niet, dan komt er bij de turnster</t>
  </si>
  <si>
    <r>
      <t xml:space="preserve">zonder sorteernr. </t>
    </r>
    <r>
      <rPr>
        <u/>
        <sz val="8"/>
        <color indexed="10"/>
        <rFont val="Arial"/>
        <family val="2"/>
      </rPr>
      <t>geen</t>
    </r>
    <r>
      <rPr>
        <sz val="8"/>
        <rFont val="Arial"/>
        <family val="2"/>
      </rPr>
      <t xml:space="preserve"> ranking in uitslag !!!</t>
    </r>
  </si>
  <si>
    <t>Turnsters moeten verdeeld worden in 4 groepen van maximaal 12 turnsters per groep.</t>
  </si>
  <si>
    <t>Groep 1 begint op sprong, groep 2 begint op brug, groep 3 op balk en groep 4 op vloer.</t>
  </si>
  <si>
    <t>Hier de namen en gegevens van de turnsters ingeven en in het groene vlak bovenaan de organisatie gegevens.</t>
  </si>
  <si>
    <t>Er komt dan op elk bladblad een rood veld achter de naam van de turnster dat aangeeft dat er geen cijfers komen.</t>
  </si>
  <si>
    <t>plus degene met dispensatie.</t>
  </si>
  <si>
    <t>Hier de Uitgangswaarde invullen in de gele kolom D (difficulty) en de aftrekken per jurylid onder E1, E2 etc.</t>
  </si>
  <si>
    <t>Er is een formule die automatisch de gemiddelde aftrek berekent bij 1, 2, 3 of 4 juryleden.</t>
  </si>
  <si>
    <t>Deze blad bevat altijd een gesorteerde uitslag op dat moment (sorteren vind plaats op tabblad Uitslag sorteren, welke is verborgen)</t>
  </si>
  <si>
    <t>of via het afdrukvoorbeeld en pas de tekst aan,</t>
  </si>
  <si>
    <t xml:space="preserve">LET OP: DENK er aan om de kop/voettekst aan te passen in het tabblad Uitslag printen. Kies beeld: kop en voettekst </t>
  </si>
  <si>
    <r>
      <rPr>
        <b/>
        <u/>
        <sz val="16"/>
        <color indexed="10"/>
        <rFont val="Arial"/>
        <family val="2"/>
      </rPr>
      <t>Belangrijk</t>
    </r>
    <r>
      <rPr>
        <b/>
        <sz val="16"/>
        <color indexed="10"/>
        <rFont val="Arial"/>
        <family val="2"/>
      </rPr>
      <t>: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Altijd </t>
    </r>
    <r>
      <rPr>
        <b/>
        <sz val="12"/>
        <color indexed="50"/>
        <rFont val="Arial"/>
        <family val="2"/>
      </rPr>
      <t>kopieren</t>
    </r>
    <r>
      <rPr>
        <b/>
        <sz val="12"/>
        <rFont val="Arial"/>
        <family val="2"/>
      </rPr>
      <t>/plakken gebruiken.</t>
    </r>
    <r>
      <rPr>
        <b/>
        <sz val="12"/>
        <color indexed="10"/>
        <rFont val="Arial"/>
        <family val="2"/>
      </rPr>
      <t xml:space="preserve"> </t>
    </r>
    <r>
      <rPr>
        <b/>
        <u/>
        <sz val="14"/>
        <color indexed="10"/>
        <rFont val="Arial"/>
        <family val="2"/>
      </rPr>
      <t>knippen</t>
    </r>
    <r>
      <rPr>
        <b/>
        <u/>
        <sz val="14"/>
        <rFont val="Arial"/>
        <family val="2"/>
      </rPr>
      <t xml:space="preserve">/plakken </t>
    </r>
    <r>
      <rPr>
        <b/>
        <u/>
        <sz val="14"/>
        <color indexed="10"/>
        <rFont val="Arial"/>
        <family val="2"/>
      </rPr>
      <t>NIET GEBRUIKEN</t>
    </r>
    <r>
      <rPr>
        <b/>
        <u/>
        <sz val="14"/>
        <rFont val="Arial"/>
        <family val="2"/>
      </rPr>
      <t xml:space="preserve">. </t>
    </r>
  </si>
  <si>
    <t>Velden leegmaken via 'delete' knop, niet met spatie of backspace(foutmelding)</t>
  </si>
  <si>
    <t>ook niet slepen. Als je de cel per abuis versleept krijg je zeker foutmeldingen!</t>
  </si>
  <si>
    <t>NR</t>
  </si>
  <si>
    <t>NAAM</t>
  </si>
  <si>
    <t>vereniging</t>
  </si>
  <si>
    <t>Totaal:</t>
  </si>
  <si>
    <t>Plaats:</t>
  </si>
  <si>
    <t xml:space="preserve"> i.s.m. Districts Technische Commissie Turnen Dames</t>
  </si>
  <si>
    <t>Emax</t>
  </si>
  <si>
    <t>geboorte datum</t>
  </si>
  <si>
    <t>Dit werkboek is bedoeld voor gebruik bij wedstrijden met 1 t/m 4 juryleden, en het gebruik van de door de commissie</t>
  </si>
  <si>
    <t>beschikbaar gestelde jurybriefjes met de uw/d score en de aftrek per jurylid en de neutrale aftrekken.</t>
  </si>
  <si>
    <t xml:space="preserve">Feller gekleurde en ongekleurde velden kunnen niet worden ingevuld deze zijn beschermd. </t>
  </si>
  <si>
    <t>Bij alle categorieën geldt dat het gemiddelde van 2 sprongen telt.</t>
  </si>
  <si>
    <t xml:space="preserve">In de kolom Emax staat een formule die zodra er iets is ingevuld onder "E" hier een 10 invult. </t>
  </si>
  <si>
    <t>In de kolom N: de neutrale aftrek aangeven zie jurybriefje bv buiten de vloer stappen of tijdsoverschrijding te weinig elementen.</t>
  </si>
  <si>
    <t xml:space="preserve">Instap </t>
  </si>
  <si>
    <t>Organisatie: OLVO Wezep</t>
  </si>
  <si>
    <t>Merel Mooibroek</t>
  </si>
  <si>
    <t>Olvo</t>
  </si>
  <si>
    <t>Wezep</t>
  </si>
  <si>
    <t>.</t>
  </si>
  <si>
    <t>D4</t>
  </si>
  <si>
    <t>Jacolien André</t>
  </si>
  <si>
    <t>Mirjam Kragt</t>
  </si>
  <si>
    <t>Jelissa Binnekamp</t>
  </si>
  <si>
    <t>Amber van Nieuwenhoven</t>
  </si>
  <si>
    <t>Eline Ersieck</t>
  </si>
  <si>
    <t>Romée Poortenaar</t>
  </si>
  <si>
    <t>Guusje Brem</t>
  </si>
  <si>
    <t>pre pre instap 2</t>
  </si>
  <si>
    <t>Stacey van Oene</t>
  </si>
  <si>
    <t>Julianne Klein Nagelvoort</t>
  </si>
  <si>
    <t>Lara Chrispijn</t>
  </si>
  <si>
    <t>wezep</t>
  </si>
  <si>
    <t>Emma Wolf</t>
  </si>
  <si>
    <t>pre pre instap 1</t>
  </si>
  <si>
    <t>Loïs Poppen</t>
  </si>
  <si>
    <t>Soraya van Dam</t>
  </si>
  <si>
    <t>Naomi Jonker</t>
  </si>
  <si>
    <t>Laurie van Pijkeren</t>
  </si>
  <si>
    <t>Frensis de Groot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</si>
</sst>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000"/>
    <numFmt numFmtId="167" formatCode="dd/mm/yyyy;@"/>
    <numFmt numFmtId="168" formatCode="yyyy\-mm\-dd;@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name val="Courier New"/>
      <family val="3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b/>
      <sz val="12"/>
      <color indexed="5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u/>
      <sz val="8"/>
      <color indexed="10"/>
      <name val="Arial"/>
      <family val="2"/>
    </font>
    <font>
      <sz val="8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u/>
      <sz val="14"/>
      <color indexed="10"/>
      <name val="Arial"/>
      <family val="2"/>
    </font>
    <font>
      <b/>
      <u/>
      <sz val="14"/>
      <name val="Arial"/>
      <family val="2"/>
    </font>
    <font>
      <b/>
      <u/>
      <sz val="16"/>
      <color indexed="10"/>
      <name val="Arial"/>
      <family val="2"/>
    </font>
    <font>
      <sz val="24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/>
    <xf numFmtId="0" fontId="3" fillId="0" borderId="0" xfId="0" applyFont="1" applyAlignment="1" applyProtection="1"/>
    <xf numFmtId="0" fontId="3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Protection="1"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>
      <protection locked="0"/>
    </xf>
    <xf numFmtId="49" fontId="11" fillId="2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/>
    <xf numFmtId="165" fontId="3" fillId="5" borderId="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/>
    <xf numFmtId="165" fontId="3" fillId="5" borderId="17" xfId="0" applyNumberFormat="1" applyFont="1" applyFill="1" applyBorder="1" applyAlignment="1" applyProtection="1">
      <alignment horizontal="center"/>
    </xf>
    <xf numFmtId="165" fontId="3" fillId="5" borderId="1" xfId="0" applyNumberFormat="1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2" fontId="5" fillId="0" borderId="21" xfId="0" applyNumberFormat="1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/>
    <xf numFmtId="0" fontId="5" fillId="0" borderId="25" xfId="0" applyFont="1" applyFill="1" applyBorder="1" applyAlignment="1">
      <alignment horizontal="center" vertical="center" wrapText="1"/>
    </xf>
    <xf numFmtId="0" fontId="7" fillId="6" borderId="0" xfId="0" applyFont="1" applyFill="1"/>
    <xf numFmtId="0" fontId="3" fillId="6" borderId="0" xfId="0" applyFont="1" applyFill="1"/>
    <xf numFmtId="0" fontId="18" fillId="0" borderId="26" xfId="0" applyFont="1" applyBorder="1"/>
    <xf numFmtId="0" fontId="18" fillId="0" borderId="27" xfId="0" applyFont="1" applyBorder="1"/>
    <xf numFmtId="0" fontId="18" fillId="0" borderId="27" xfId="0" applyFont="1" applyBorder="1" applyAlignment="1">
      <alignment horizontal="center"/>
    </xf>
    <xf numFmtId="0" fontId="18" fillId="0" borderId="0" xfId="0" applyFont="1" applyBorder="1"/>
    <xf numFmtId="0" fontId="18" fillId="0" borderId="28" xfId="0" applyFont="1" applyBorder="1"/>
    <xf numFmtId="0" fontId="18" fillId="0" borderId="28" xfId="0" applyFont="1" applyBorder="1" applyAlignment="1">
      <alignment horizontal="center"/>
    </xf>
    <xf numFmtId="2" fontId="5" fillId="0" borderId="15" xfId="0" applyNumberFormat="1" applyFont="1" applyBorder="1" applyAlignment="1" applyProtection="1">
      <alignment horizontal="center"/>
      <protection locked="0"/>
    </xf>
    <xf numFmtId="2" fontId="3" fillId="0" borderId="13" xfId="0" applyNumberFormat="1" applyFont="1" applyBorder="1" applyAlignment="1" applyProtection="1">
      <alignment horizontal="center"/>
      <protection locked="0"/>
    </xf>
    <xf numFmtId="0" fontId="18" fillId="0" borderId="16" xfId="0" applyFont="1" applyBorder="1"/>
    <xf numFmtId="0" fontId="18" fillId="0" borderId="29" xfId="0" applyFont="1" applyBorder="1"/>
    <xf numFmtId="0" fontId="18" fillId="0" borderId="29" xfId="0" applyFont="1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2" fontId="3" fillId="0" borderId="32" xfId="0" applyNumberFormat="1" applyFont="1" applyBorder="1" applyAlignment="1" applyProtection="1">
      <alignment horizontal="center"/>
      <protection locked="0"/>
    </xf>
    <xf numFmtId="165" fontId="3" fillId="5" borderId="30" xfId="0" applyNumberFormat="1" applyFont="1" applyFill="1" applyBorder="1" applyAlignment="1" applyProtection="1">
      <alignment horizontal="center"/>
    </xf>
    <xf numFmtId="0" fontId="3" fillId="0" borderId="16" xfId="0" applyFont="1" applyBorder="1"/>
    <xf numFmtId="0" fontId="3" fillId="0" borderId="33" xfId="0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165" fontId="3" fillId="5" borderId="30" xfId="0" applyNumberFormat="1" applyFont="1" applyFill="1" applyBorder="1" applyAlignment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2" fontId="3" fillId="0" borderId="16" xfId="0" applyNumberFormat="1" applyFont="1" applyFill="1" applyBorder="1" applyAlignment="1" applyProtection="1">
      <alignment horizontal="center"/>
    </xf>
    <xf numFmtId="0" fontId="4" fillId="0" borderId="1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18" fillId="0" borderId="39" xfId="0" applyNumberFormat="1" applyFont="1" applyFill="1" applyBorder="1" applyAlignment="1">
      <alignment horizontal="center"/>
    </xf>
    <xf numFmtId="165" fontId="18" fillId="0" borderId="35" xfId="0" applyNumberFormat="1" applyFont="1" applyFill="1" applyBorder="1" applyAlignment="1">
      <alignment horizontal="center"/>
    </xf>
    <xf numFmtId="165" fontId="18" fillId="0" borderId="40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165" fontId="18" fillId="0" borderId="37" xfId="0" applyNumberFormat="1" applyFont="1" applyFill="1" applyBorder="1" applyAlignment="1" applyProtection="1">
      <alignment horizontal="center"/>
      <protection locked="0"/>
    </xf>
    <xf numFmtId="165" fontId="18" fillId="0" borderId="30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168" fontId="8" fillId="3" borderId="14" xfId="0" applyNumberFormat="1" applyFont="1" applyFill="1" applyBorder="1" applyAlignment="1" applyProtection="1">
      <alignment horizontal="center"/>
      <protection locked="0"/>
    </xf>
    <xf numFmtId="168" fontId="8" fillId="3" borderId="10" xfId="0" applyNumberFormat="1" applyFont="1" applyFill="1" applyBorder="1" applyAlignment="1" applyProtection="1">
      <alignment horizontal="center"/>
      <protection locked="0"/>
    </xf>
    <xf numFmtId="168" fontId="8" fillId="3" borderId="11" xfId="0" applyNumberFormat="1" applyFont="1" applyFill="1" applyBorder="1" applyAlignment="1" applyProtection="1">
      <alignment horizontal="center"/>
      <protection locked="0"/>
    </xf>
    <xf numFmtId="168" fontId="8" fillId="2" borderId="14" xfId="0" applyNumberFormat="1" applyFont="1" applyFill="1" applyBorder="1" applyAlignment="1" applyProtection="1">
      <alignment horizontal="center"/>
      <protection locked="0"/>
    </xf>
    <xf numFmtId="168" fontId="8" fillId="2" borderId="10" xfId="0" applyNumberFormat="1" applyFont="1" applyFill="1" applyBorder="1" applyAlignment="1" applyProtection="1">
      <alignment horizontal="center"/>
      <protection locked="0"/>
    </xf>
    <xf numFmtId="168" fontId="8" fillId="2" borderId="11" xfId="0" applyNumberFormat="1" applyFont="1" applyFill="1" applyBorder="1" applyAlignment="1" applyProtection="1">
      <alignment horizontal="center"/>
      <protection locked="0"/>
    </xf>
    <xf numFmtId="168" fontId="8" fillId="3" borderId="9" xfId="0" applyNumberFormat="1" applyFont="1" applyFill="1" applyBorder="1" applyAlignment="1" applyProtection="1">
      <alignment horizontal="center"/>
      <protection locked="0"/>
    </xf>
    <xf numFmtId="168" fontId="8" fillId="2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64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3" fillId="0" borderId="0" xfId="0" applyFont="1" applyProtection="1"/>
    <xf numFmtId="0" fontId="13" fillId="0" borderId="41" xfId="0" applyFont="1" applyBorder="1" applyProtection="1"/>
    <xf numFmtId="49" fontId="4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3" fillId="0" borderId="26" xfId="0" applyFont="1" applyBorder="1" applyProtection="1"/>
    <xf numFmtId="0" fontId="5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6" xfId="0" applyBorder="1" applyProtection="1"/>
    <xf numFmtId="0" fontId="0" fillId="0" borderId="17" xfId="0" applyFill="1" applyBorder="1" applyAlignment="1" applyProtection="1">
      <alignment horizontal="center"/>
    </xf>
    <xf numFmtId="0" fontId="13" fillId="0" borderId="12" xfId="0" applyFont="1" applyBorder="1" applyProtection="1"/>
    <xf numFmtId="0" fontId="13" fillId="0" borderId="24" xfId="0" applyFont="1" applyBorder="1" applyProtection="1"/>
    <xf numFmtId="0" fontId="13" fillId="0" borderId="25" xfId="0" applyFont="1" applyBorder="1" applyProtection="1"/>
    <xf numFmtId="0" fontId="0" fillId="0" borderId="12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0" borderId="42" xfId="0" applyFont="1" applyBorder="1" applyProtection="1"/>
    <xf numFmtId="0" fontId="3" fillId="0" borderId="4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49" fontId="3" fillId="0" borderId="24" xfId="0" applyNumberFormat="1" applyFont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0" fillId="0" borderId="43" xfId="0" applyBorder="1" applyProtection="1"/>
    <xf numFmtId="0" fontId="13" fillId="0" borderId="26" xfId="0" applyFont="1" applyBorder="1" applyProtection="1"/>
    <xf numFmtId="0" fontId="0" fillId="0" borderId="27" xfId="0" applyBorder="1" applyProtection="1"/>
    <xf numFmtId="0" fontId="3" fillId="0" borderId="0" xfId="0" applyFont="1" applyAlignment="1" applyProtection="1">
      <alignment horizontal="left"/>
    </xf>
    <xf numFmtId="167" fontId="3" fillId="0" borderId="0" xfId="0" applyNumberFormat="1" applyFont="1" applyAlignment="1" applyProtection="1">
      <alignment horizontal="center"/>
    </xf>
    <xf numFmtId="164" fontId="5" fillId="0" borderId="12" xfId="0" applyNumberFormat="1" applyFont="1" applyBorder="1" applyAlignment="1" applyProtection="1">
      <alignment horizontal="center"/>
    </xf>
    <xf numFmtId="165" fontId="3" fillId="0" borderId="24" xfId="0" applyNumberFormat="1" applyFont="1" applyBorder="1" applyAlignment="1" applyProtection="1">
      <alignment horizontal="center"/>
    </xf>
    <xf numFmtId="164" fontId="5" fillId="0" borderId="24" xfId="0" applyNumberFormat="1" applyFont="1" applyBorder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8" fillId="0" borderId="0" xfId="0" applyFont="1" applyProtection="1"/>
    <xf numFmtId="1" fontId="8" fillId="0" borderId="0" xfId="0" applyNumberFormat="1" applyFont="1" applyAlignment="1" applyProtection="1">
      <alignment horizontal="center"/>
    </xf>
    <xf numFmtId="166" fontId="8" fillId="0" borderId="0" xfId="0" applyNumberFormat="1" applyFont="1" applyProtection="1"/>
    <xf numFmtId="0" fontId="8" fillId="0" borderId="0" xfId="0" applyNumberFormat="1" applyFont="1" applyFill="1" applyBorder="1" applyProtection="1"/>
    <xf numFmtId="0" fontId="8" fillId="0" borderId="1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/>
    </xf>
    <xf numFmtId="0" fontId="8" fillId="0" borderId="44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168" fontId="8" fillId="0" borderId="4" xfId="0" applyNumberFormat="1" applyFont="1" applyFill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horizontal="left"/>
    </xf>
    <xf numFmtId="0" fontId="8" fillId="0" borderId="44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165" fontId="3" fillId="0" borderId="4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center"/>
    </xf>
    <xf numFmtId="165" fontId="8" fillId="0" borderId="4" xfId="0" applyNumberFormat="1" applyFont="1" applyFill="1" applyBorder="1" applyAlignment="1" applyProtection="1">
      <alignment horizontal="center"/>
    </xf>
    <xf numFmtId="1" fontId="3" fillId="0" borderId="44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5" fontId="9" fillId="0" borderId="37" xfId="0" applyNumberFormat="1" applyFont="1" applyFill="1" applyBorder="1" applyAlignment="1" applyProtection="1">
      <alignment horizontal="center"/>
    </xf>
    <xf numFmtId="0" fontId="8" fillId="0" borderId="45" xfId="0" applyFont="1" applyFill="1" applyBorder="1" applyAlignment="1" applyProtection="1">
      <alignment horizontal="center"/>
    </xf>
    <xf numFmtId="1" fontId="8" fillId="0" borderId="3" xfId="0" applyNumberFormat="1" applyFont="1" applyFill="1" applyBorder="1" applyAlignment="1" applyProtection="1">
      <alignment horizontal="center"/>
    </xf>
    <xf numFmtId="1" fontId="2" fillId="0" borderId="44" xfId="0" applyNumberFormat="1" applyFont="1" applyFill="1" applyBorder="1" applyAlignment="1" applyProtection="1">
      <alignment horizontal="center"/>
    </xf>
    <xf numFmtId="0" fontId="13" fillId="0" borderId="46" xfId="0" applyFont="1" applyBorder="1" applyProtection="1"/>
    <xf numFmtId="0" fontId="13" fillId="0" borderId="47" xfId="0" applyFont="1" applyBorder="1" applyProtection="1"/>
    <xf numFmtId="0" fontId="13" fillId="0" borderId="48" xfId="0" applyFont="1" applyBorder="1" applyProtection="1"/>
    <xf numFmtId="0" fontId="13" fillId="4" borderId="37" xfId="0" applyFont="1" applyFill="1" applyBorder="1" applyProtection="1"/>
    <xf numFmtId="164" fontId="5" fillId="0" borderId="23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49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center"/>
    </xf>
    <xf numFmtId="168" fontId="8" fillId="0" borderId="6" xfId="0" applyNumberFormat="1" applyFont="1" applyFill="1" applyBorder="1" applyAlignment="1" applyProtection="1">
      <alignment horizontal="center"/>
    </xf>
    <xf numFmtId="0" fontId="8" fillId="0" borderId="49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165" fontId="3" fillId="0" borderId="6" xfId="0" applyNumberFormat="1" applyFont="1" applyFill="1" applyBorder="1" applyAlignment="1" applyProtection="1">
      <alignment horizontal="center"/>
    </xf>
    <xf numFmtId="164" fontId="5" fillId="0" borderId="6" xfId="0" applyNumberFormat="1" applyFont="1" applyFill="1" applyBorder="1" applyAlignment="1" applyProtection="1">
      <alignment horizontal="center"/>
    </xf>
    <xf numFmtId="165" fontId="8" fillId="0" borderId="6" xfId="0" applyNumberFormat="1" applyFont="1" applyFill="1" applyBorder="1" applyAlignment="1" applyProtection="1">
      <alignment horizontal="center"/>
    </xf>
    <xf numFmtId="1" fontId="3" fillId="0" borderId="49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5" fontId="9" fillId="0" borderId="40" xfId="0" applyNumberFormat="1" applyFont="1" applyFill="1" applyBorder="1" applyAlignment="1" applyProtection="1">
      <alignment horizontal="center"/>
    </xf>
    <xf numFmtId="1" fontId="8" fillId="0" borderId="5" xfId="0" applyNumberFormat="1" applyFont="1" applyFill="1" applyBorder="1" applyAlignment="1" applyProtection="1">
      <alignment horizontal="center"/>
    </xf>
    <xf numFmtId="1" fontId="2" fillId="0" borderId="49" xfId="0" applyNumberFormat="1" applyFont="1" applyFill="1" applyBorder="1" applyAlignment="1" applyProtection="1">
      <alignment horizontal="center"/>
    </xf>
    <xf numFmtId="0" fontId="13" fillId="0" borderId="50" xfId="0" applyFont="1" applyBorder="1" applyProtection="1"/>
    <xf numFmtId="0" fontId="13" fillId="0" borderId="51" xfId="0" applyFont="1" applyBorder="1" applyProtection="1"/>
    <xf numFmtId="0" fontId="13" fillId="0" borderId="52" xfId="0" applyFont="1" applyBorder="1" applyProtection="1"/>
    <xf numFmtId="0" fontId="13" fillId="4" borderId="40" xfId="0" applyFont="1" applyFill="1" applyBorder="1" applyProtection="1"/>
    <xf numFmtId="0" fontId="13" fillId="0" borderId="23" xfId="0" applyFont="1" applyBorder="1" applyProtection="1"/>
    <xf numFmtId="0" fontId="13" fillId="0" borderId="0" xfId="0" applyFont="1" applyBorder="1" applyProtection="1"/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167" fontId="3" fillId="0" borderId="26" xfId="0" applyNumberFormat="1" applyFont="1" applyBorder="1" applyAlignment="1" applyProtection="1">
      <alignment horizontal="center"/>
    </xf>
    <xf numFmtId="164" fontId="5" fillId="0" borderId="43" xfId="0" applyNumberFormat="1" applyFont="1" applyBorder="1" applyAlignment="1" applyProtection="1">
      <alignment horizontal="center"/>
    </xf>
    <xf numFmtId="165" fontId="3" fillId="0" borderId="26" xfId="0" applyNumberFormat="1" applyFont="1" applyBorder="1" applyAlignment="1" applyProtection="1">
      <alignment horizontal="center"/>
    </xf>
    <xf numFmtId="164" fontId="5" fillId="0" borderId="26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166" fontId="8" fillId="0" borderId="0" xfId="0" applyNumberFormat="1" applyFont="1" applyBorder="1" applyProtection="1"/>
    <xf numFmtId="0" fontId="0" fillId="6" borderId="6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3" fillId="6" borderId="17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" fontId="3" fillId="0" borderId="30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49" fontId="3" fillId="0" borderId="20" xfId="0" applyNumberFormat="1" applyFont="1" applyBorder="1" applyAlignment="1" applyProtection="1">
      <alignment horizontal="center"/>
    </xf>
    <xf numFmtId="0" fontId="8" fillId="0" borderId="53" xfId="0" applyFont="1" applyFill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1" fontId="2" fillId="0" borderId="54" xfId="0" applyNumberFormat="1" applyFont="1" applyFill="1" applyBorder="1" applyAlignment="1" applyProtection="1">
      <alignment horizontal="center"/>
    </xf>
    <xf numFmtId="1" fontId="2" fillId="0" borderId="45" xfId="0" applyNumberFormat="1" applyFont="1" applyFill="1" applyBorder="1" applyAlignment="1" applyProtection="1">
      <alignment horizontal="center"/>
    </xf>
    <xf numFmtId="1" fontId="8" fillId="0" borderId="4" xfId="0" applyNumberFormat="1" applyFont="1" applyFill="1" applyBorder="1" applyAlignment="1" applyProtection="1">
      <alignment horizontal="center"/>
    </xf>
    <xf numFmtId="1" fontId="8" fillId="0" borderId="6" xfId="0" applyNumberFormat="1" applyFont="1" applyFill="1" applyBorder="1" applyAlignment="1" applyProtection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5" fontId="18" fillId="0" borderId="35" xfId="0" applyNumberFormat="1" applyFont="1" applyFill="1" applyBorder="1" applyAlignment="1" applyProtection="1">
      <alignment horizontal="center"/>
    </xf>
    <xf numFmtId="0" fontId="0" fillId="3" borderId="13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/>
      <protection locked="0"/>
    </xf>
    <xf numFmtId="0" fontId="0" fillId="0" borderId="27" xfId="0" applyBorder="1" applyAlignment="1" applyProtection="1">
      <alignment horizontal="right"/>
    </xf>
    <xf numFmtId="0" fontId="13" fillId="4" borderId="12" xfId="0" applyFont="1" applyFill="1" applyBorder="1" applyProtection="1"/>
    <xf numFmtId="0" fontId="13" fillId="4" borderId="24" xfId="0" applyFont="1" applyFill="1" applyBorder="1" applyProtection="1"/>
    <xf numFmtId="1" fontId="13" fillId="4" borderId="25" xfId="0" applyNumberFormat="1" applyFont="1" applyFill="1" applyBorder="1" applyAlignment="1" applyProtection="1">
      <alignment horizontal="center"/>
    </xf>
    <xf numFmtId="0" fontId="13" fillId="4" borderId="23" xfId="0" applyFont="1" applyFill="1" applyBorder="1" applyProtection="1"/>
    <xf numFmtId="0" fontId="13" fillId="4" borderId="0" xfId="0" applyFont="1" applyFill="1" applyBorder="1" applyProtection="1"/>
    <xf numFmtId="1" fontId="13" fillId="4" borderId="28" xfId="0" applyNumberFormat="1" applyFont="1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right"/>
    </xf>
    <xf numFmtId="164" fontId="13" fillId="0" borderId="0" xfId="0" applyNumberFormat="1" applyFont="1" applyBorder="1" applyProtection="1"/>
    <xf numFmtId="0" fontId="8" fillId="0" borderId="10" xfId="0" applyNumberFormat="1" applyFont="1" applyFill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</xf>
    <xf numFmtId="164" fontId="0" fillId="0" borderId="0" xfId="0" applyNumberFormat="1" applyProtection="1"/>
    <xf numFmtId="1" fontId="3" fillId="0" borderId="9" xfId="0" applyNumberFormat="1" applyFont="1" applyFill="1" applyBorder="1" applyAlignment="1" applyProtection="1">
      <alignment horizontal="center"/>
    </xf>
    <xf numFmtId="164" fontId="3" fillId="0" borderId="26" xfId="0" applyNumberFormat="1" applyFont="1" applyBorder="1" applyProtection="1"/>
    <xf numFmtId="164" fontId="0" fillId="0" borderId="0" xfId="0" applyNumberFormat="1" applyAlignment="1" applyProtection="1">
      <alignment horizontal="left"/>
    </xf>
    <xf numFmtId="165" fontId="0" fillId="0" borderId="0" xfId="0" applyNumberFormat="1" applyAlignment="1" applyProtection="1">
      <alignment horizontal="center"/>
    </xf>
    <xf numFmtId="165" fontId="5" fillId="0" borderId="26" xfId="0" applyNumberFormat="1" applyFont="1" applyBorder="1" applyAlignment="1" applyProtection="1">
      <alignment horizontal="center"/>
    </xf>
    <xf numFmtId="165" fontId="0" fillId="0" borderId="0" xfId="0" applyNumberFormat="1" applyProtection="1"/>
    <xf numFmtId="165" fontId="5" fillId="0" borderId="0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65" fontId="3" fillId="0" borderId="0" xfId="0" applyNumberFormat="1" applyFont="1" applyBorder="1" applyAlignment="1" applyProtection="1"/>
    <xf numFmtId="165" fontId="3" fillId="0" borderId="26" xfId="0" applyNumberFormat="1" applyFont="1" applyBorder="1" applyProtection="1"/>
    <xf numFmtId="165" fontId="8" fillId="0" borderId="0" xfId="0" applyNumberFormat="1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/>
    </xf>
    <xf numFmtId="165" fontId="8" fillId="0" borderId="1" xfId="0" applyNumberFormat="1" applyFont="1" applyBorder="1" applyAlignment="1" applyProtection="1">
      <alignment horizontal="center"/>
    </xf>
    <xf numFmtId="165" fontId="2" fillId="0" borderId="0" xfId="0" applyNumberFormat="1" applyFont="1" applyProtection="1"/>
    <xf numFmtId="165" fontId="5" fillId="0" borderId="55" xfId="0" applyNumberFormat="1" applyFont="1" applyFill="1" applyBorder="1" applyAlignment="1" applyProtection="1">
      <alignment horizontal="center"/>
    </xf>
    <xf numFmtId="165" fontId="3" fillId="0" borderId="56" xfId="0" applyNumberFormat="1" applyFont="1" applyFill="1" applyBorder="1" applyAlignment="1" applyProtection="1">
      <alignment horizontal="center"/>
    </xf>
    <xf numFmtId="165" fontId="3" fillId="0" borderId="55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57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center"/>
    </xf>
    <xf numFmtId="0" fontId="8" fillId="0" borderId="57" xfId="0" applyNumberFormat="1" applyFont="1" applyFill="1" applyBorder="1" applyAlignment="1" applyProtection="1">
      <alignment horizontal="center"/>
    </xf>
    <xf numFmtId="165" fontId="3" fillId="0" borderId="13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165" fontId="8" fillId="0" borderId="13" xfId="0" applyNumberFormat="1" applyFont="1" applyFill="1" applyBorder="1" applyAlignment="1" applyProtection="1">
      <alignment horizontal="center"/>
    </xf>
    <xf numFmtId="1" fontId="3" fillId="0" borderId="57" xfId="0" applyNumberFormat="1" applyFont="1" applyFill="1" applyBorder="1" applyAlignment="1" applyProtection="1">
      <alignment horizontal="center"/>
    </xf>
    <xf numFmtId="165" fontId="9" fillId="0" borderId="3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left"/>
    </xf>
    <xf numFmtId="0" fontId="8" fillId="0" borderId="58" xfId="0" applyNumberFormat="1" applyFont="1" applyFill="1" applyBorder="1" applyAlignment="1" applyProtection="1">
      <alignment horizontal="left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58" xfId="0" applyNumberFormat="1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5" fontId="8" fillId="0" borderId="8" xfId="0" applyNumberFormat="1" applyFont="1" applyFill="1" applyBorder="1" applyAlignment="1" applyProtection="1">
      <alignment horizontal="center"/>
    </xf>
    <xf numFmtId="1" fontId="3" fillId="0" borderId="58" xfId="0" applyNumberFormat="1" applyFont="1" applyFill="1" applyBorder="1" applyAlignment="1" applyProtection="1">
      <alignment horizontal="center"/>
    </xf>
    <xf numFmtId="165" fontId="9" fillId="0" borderId="38" xfId="0" applyNumberFormat="1" applyFont="1" applyFill="1" applyBorder="1" applyAlignment="1" applyProtection="1">
      <alignment horizontal="center"/>
    </xf>
    <xf numFmtId="0" fontId="8" fillId="0" borderId="59" xfId="0" applyFont="1" applyFill="1" applyBorder="1" applyAlignment="1" applyProtection="1">
      <alignment horizontal="center"/>
    </xf>
    <xf numFmtId="0" fontId="15" fillId="0" borderId="0" xfId="1" applyFont="1"/>
    <xf numFmtId="0" fontId="1" fillId="0" borderId="0" xfId="1"/>
    <xf numFmtId="0" fontId="14" fillId="0" borderId="0" xfId="1" applyFont="1"/>
    <xf numFmtId="0" fontId="12" fillId="0" borderId="0" xfId="1" applyFont="1"/>
    <xf numFmtId="0" fontId="1" fillId="0" borderId="0" xfId="1" applyFont="1"/>
    <xf numFmtId="0" fontId="16" fillId="0" borderId="0" xfId="1" applyFont="1"/>
    <xf numFmtId="0" fontId="3" fillId="0" borderId="0" xfId="0" applyFont="1" applyFill="1" applyAlignment="1" applyProtection="1">
      <alignment horizontal="center"/>
    </xf>
    <xf numFmtId="49" fontId="4" fillId="0" borderId="0" xfId="0" applyNumberFormat="1" applyFont="1" applyFill="1" applyAlignment="1" applyProtection="1"/>
    <xf numFmtId="49" fontId="10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Border="1"/>
    <xf numFmtId="0" fontId="8" fillId="3" borderId="13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" xfId="0" applyFont="1" applyBorder="1" applyProtection="1"/>
    <xf numFmtId="0" fontId="3" fillId="0" borderId="23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4" fillId="0" borderId="26" xfId="0" applyFont="1" applyFill="1" applyBorder="1"/>
    <xf numFmtId="0" fontId="3" fillId="0" borderId="23" xfId="0" applyFont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3" fillId="0" borderId="26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3" fillId="3" borderId="60" xfId="0" applyFont="1" applyFill="1" applyBorder="1" applyAlignment="1" applyProtection="1">
      <alignment horizontal="left"/>
      <protection locked="0"/>
    </xf>
    <xf numFmtId="0" fontId="3" fillId="3" borderId="61" xfId="0" applyFont="1" applyFill="1" applyBorder="1" applyAlignment="1" applyProtection="1">
      <alignment horizontal="left"/>
      <protection locked="0"/>
    </xf>
    <xf numFmtId="0" fontId="3" fillId="3" borderId="62" xfId="0" applyFont="1" applyFill="1" applyBorder="1" applyAlignment="1" applyProtection="1">
      <alignment horizontal="left"/>
      <protection locked="0"/>
    </xf>
    <xf numFmtId="0" fontId="3" fillId="2" borderId="60" xfId="0" applyFont="1" applyFill="1" applyBorder="1" applyAlignment="1" applyProtection="1">
      <alignment horizontal="left"/>
      <protection locked="0"/>
    </xf>
    <xf numFmtId="0" fontId="3" fillId="2" borderId="61" xfId="0" applyFont="1" applyFill="1" applyBorder="1" applyAlignment="1" applyProtection="1">
      <alignment horizontal="left"/>
      <protection locked="0"/>
    </xf>
    <xf numFmtId="0" fontId="3" fillId="2" borderId="62" xfId="0" applyFont="1" applyFill="1" applyBorder="1" applyAlignment="1" applyProtection="1">
      <alignment horizontal="left"/>
      <protection locked="0"/>
    </xf>
    <xf numFmtId="0" fontId="3" fillId="3" borderId="63" xfId="0" applyFont="1" applyFill="1" applyBorder="1" applyAlignment="1" applyProtection="1">
      <alignment horizontal="left"/>
      <protection locked="0"/>
    </xf>
    <xf numFmtId="0" fontId="3" fillId="2" borderId="63" xfId="0" applyFont="1" applyFill="1" applyBorder="1" applyAlignment="1" applyProtection="1">
      <alignment horizontal="left"/>
      <protection locked="0"/>
    </xf>
    <xf numFmtId="0" fontId="8" fillId="4" borderId="35" xfId="0" applyFont="1" applyFill="1" applyBorder="1" applyAlignment="1" applyProtection="1">
      <alignment horizontal="center"/>
      <protection locked="0"/>
    </xf>
    <xf numFmtId="0" fontId="8" fillId="4" borderId="40" xfId="0" applyFont="1" applyFill="1" applyBorder="1" applyAlignment="1" applyProtection="1">
      <alignment horizontal="center"/>
      <protection locked="0"/>
    </xf>
    <xf numFmtId="0" fontId="8" fillId="4" borderId="38" xfId="0" applyFont="1" applyFill="1" applyBorder="1" applyAlignment="1" applyProtection="1">
      <alignment horizontal="center"/>
      <protection locked="0"/>
    </xf>
    <xf numFmtId="0" fontId="8" fillId="7" borderId="35" xfId="0" applyFont="1" applyFill="1" applyBorder="1" applyAlignment="1" applyProtection="1">
      <alignment horizontal="center"/>
      <protection locked="0"/>
    </xf>
    <xf numFmtId="0" fontId="8" fillId="7" borderId="40" xfId="0" applyFont="1" applyFill="1" applyBorder="1" applyAlignment="1" applyProtection="1">
      <alignment horizontal="center"/>
      <protection locked="0"/>
    </xf>
    <xf numFmtId="0" fontId="8" fillId="7" borderId="38" xfId="0" applyFont="1" applyFill="1" applyBorder="1" applyAlignment="1" applyProtection="1">
      <alignment horizontal="center"/>
      <protection locked="0"/>
    </xf>
    <xf numFmtId="0" fontId="8" fillId="7" borderId="37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Protection="1">
      <protection locked="0"/>
    </xf>
    <xf numFmtId="165" fontId="3" fillId="7" borderId="1" xfId="0" applyNumberFormat="1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165" fontId="3" fillId="7" borderId="17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" fillId="0" borderId="30" xfId="0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6" borderId="0" xfId="0" applyFont="1" applyFill="1" applyAlignment="1">
      <alignment readingOrder="1"/>
    </xf>
    <xf numFmtId="0" fontId="3" fillId="6" borderId="0" xfId="0" applyFont="1" applyFill="1" applyProtection="1"/>
    <xf numFmtId="0" fontId="3" fillId="6" borderId="16" xfId="0" applyFont="1" applyFill="1" applyBorder="1" applyAlignment="1" applyProtection="1">
      <alignment horizontal="center"/>
    </xf>
    <xf numFmtId="0" fontId="4" fillId="0" borderId="30" xfId="0" applyFont="1" applyBorder="1" applyAlignment="1">
      <alignment horizontal="center"/>
    </xf>
    <xf numFmtId="0" fontId="18" fillId="0" borderId="43" xfId="0" applyFont="1" applyBorder="1"/>
    <xf numFmtId="0" fontId="4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60" xfId="0" applyFont="1" applyBorder="1"/>
    <xf numFmtId="0" fontId="18" fillId="0" borderId="53" xfId="0" applyFont="1" applyBorder="1"/>
    <xf numFmtId="0" fontId="18" fillId="0" borderId="60" xfId="0" applyFont="1" applyBorder="1" applyAlignment="1">
      <alignment horizontal="center"/>
    </xf>
    <xf numFmtId="0" fontId="3" fillId="0" borderId="53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18" fillId="0" borderId="63" xfId="0" applyFont="1" applyBorder="1"/>
    <xf numFmtId="0" fontId="18" fillId="0" borderId="54" xfId="0" applyFont="1" applyBorder="1"/>
    <xf numFmtId="0" fontId="18" fillId="0" borderId="54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/>
      <protection locked="0"/>
    </xf>
    <xf numFmtId="0" fontId="18" fillId="0" borderId="64" xfId="0" applyFont="1" applyBorder="1"/>
    <xf numFmtId="0" fontId="18" fillId="0" borderId="65" xfId="0" applyFont="1" applyBorder="1"/>
    <xf numFmtId="0" fontId="4" fillId="0" borderId="37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center"/>
    </xf>
    <xf numFmtId="0" fontId="1" fillId="0" borderId="0" xfId="0" applyFont="1" applyProtection="1"/>
    <xf numFmtId="164" fontId="5" fillId="0" borderId="9" xfId="0" applyNumberFormat="1" applyFont="1" applyFill="1" applyBorder="1" applyAlignment="1" applyProtection="1">
      <alignment horizontal="center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11" xfId="0" applyNumberFormat="1" applyFont="1" applyFill="1" applyBorder="1" applyAlignment="1" applyProtection="1">
      <alignment horizontal="center"/>
    </xf>
    <xf numFmtId="164" fontId="5" fillId="0" borderId="14" xfId="0" applyNumberFormat="1" applyFont="1" applyFill="1" applyBorder="1" applyAlignment="1" applyProtection="1">
      <alignment horizontal="center"/>
    </xf>
    <xf numFmtId="164" fontId="5" fillId="0" borderId="65" xfId="0" applyNumberFormat="1" applyFont="1" applyFill="1" applyBorder="1" applyAlignment="1" applyProtection="1">
      <alignment horizontal="center"/>
    </xf>
    <xf numFmtId="164" fontId="5" fillId="0" borderId="66" xfId="0" applyNumberFormat="1" applyFont="1" applyFill="1" applyBorder="1" applyAlignment="1" applyProtection="1">
      <alignment horizontal="center"/>
    </xf>
    <xf numFmtId="164" fontId="5" fillId="0" borderId="67" xfId="0" applyNumberFormat="1" applyFont="1" applyFill="1" applyBorder="1" applyAlignment="1" applyProtection="1">
      <alignment horizontal="center"/>
    </xf>
    <xf numFmtId="164" fontId="5" fillId="0" borderId="64" xfId="0" applyNumberFormat="1" applyFont="1" applyFill="1" applyBorder="1" applyAlignment="1" applyProtection="1">
      <alignment horizontal="center"/>
    </xf>
    <xf numFmtId="0" fontId="20" fillId="4" borderId="0" xfId="0" applyFont="1" applyFill="1"/>
    <xf numFmtId="0" fontId="3" fillId="8" borderId="6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2" fontId="3" fillId="0" borderId="14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Fill="1" applyBorder="1" applyAlignment="1" applyProtection="1">
      <alignment horizontal="center"/>
      <protection locked="0"/>
    </xf>
    <xf numFmtId="165" fontId="18" fillId="0" borderId="28" xfId="0" applyNumberFormat="1" applyFont="1" applyFill="1" applyBorder="1" applyAlignment="1">
      <alignment horizontal="center"/>
    </xf>
    <xf numFmtId="165" fontId="18" fillId="0" borderId="59" xfId="0" applyNumberFormat="1" applyFont="1" applyFill="1" applyBorder="1" applyAlignment="1">
      <alignment horizontal="center"/>
    </xf>
    <xf numFmtId="165" fontId="18" fillId="0" borderId="25" xfId="0" applyNumberFormat="1" applyFont="1" applyFill="1" applyBorder="1" applyAlignment="1">
      <alignment horizontal="center"/>
    </xf>
    <xf numFmtId="165" fontId="18" fillId="0" borderId="70" xfId="0" applyNumberFormat="1" applyFont="1" applyFill="1" applyBorder="1" applyAlignment="1">
      <alignment horizontal="center"/>
    </xf>
    <xf numFmtId="165" fontId="18" fillId="0" borderId="53" xfId="0" applyNumberFormat="1" applyFont="1" applyFill="1" applyBorder="1" applyAlignment="1">
      <alignment horizontal="center"/>
    </xf>
    <xf numFmtId="165" fontId="18" fillId="0" borderId="45" xfId="0" applyNumberFormat="1" applyFont="1" applyFill="1" applyBorder="1" applyAlignment="1">
      <alignment horizontal="center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Border="1" applyAlignment="1" applyProtection="1">
      <alignment horizontal="center"/>
      <protection locked="0"/>
    </xf>
    <xf numFmtId="2" fontId="3" fillId="0" borderId="71" xfId="0" applyNumberFormat="1" applyFont="1" applyBorder="1" applyAlignment="1" applyProtection="1">
      <alignment horizontal="center"/>
      <protection locked="0"/>
    </xf>
    <xf numFmtId="2" fontId="3" fillId="0" borderId="30" xfId="0" applyNumberFormat="1" applyFont="1" applyBorder="1" applyAlignment="1" applyProtection="1">
      <alignment horizontal="center"/>
      <protection locked="0"/>
    </xf>
    <xf numFmtId="2" fontId="3" fillId="0" borderId="3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3" fillId="0" borderId="72" xfId="0" applyNumberFormat="1" applyFont="1" applyBorder="1" applyAlignment="1" applyProtection="1">
      <alignment horizontal="center"/>
      <protection locked="0"/>
    </xf>
    <xf numFmtId="2" fontId="3" fillId="0" borderId="73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4" fillId="0" borderId="0" xfId="0" applyFont="1" applyFill="1"/>
    <xf numFmtId="0" fontId="10" fillId="0" borderId="0" xfId="0" applyFont="1" applyFill="1"/>
    <xf numFmtId="0" fontId="24" fillId="0" borderId="0" xfId="1" applyFont="1"/>
    <xf numFmtId="0" fontId="25" fillId="0" borderId="0" xfId="1" applyFont="1"/>
    <xf numFmtId="1" fontId="3" fillId="8" borderId="40" xfId="0" applyNumberFormat="1" applyFont="1" applyFill="1" applyBorder="1" applyAlignment="1">
      <alignment horizontal="center"/>
    </xf>
    <xf numFmtId="0" fontId="26" fillId="0" borderId="0" xfId="1" applyFont="1"/>
    <xf numFmtId="0" fontId="26" fillId="0" borderId="0" xfId="1" applyFont="1" applyAlignment="1">
      <alignment horizontal="left"/>
    </xf>
    <xf numFmtId="0" fontId="31" fillId="0" borderId="0" xfId="1" applyFont="1" applyAlignment="1">
      <alignment horizontal="center"/>
    </xf>
    <xf numFmtId="0" fontId="8" fillId="0" borderId="0" xfId="1" applyFont="1"/>
    <xf numFmtId="0" fontId="26" fillId="8" borderId="0" xfId="1" applyFont="1" applyFill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0" xfId="1" applyFont="1" applyFill="1" applyBorder="1"/>
    <xf numFmtId="0" fontId="7" fillId="8" borderId="0" xfId="1" applyFont="1" applyFill="1" applyBorder="1"/>
    <xf numFmtId="0" fontId="7" fillId="8" borderId="0" xfId="1" applyFont="1" applyFill="1" applyBorder="1" applyAlignment="1">
      <alignment horizontal="center"/>
    </xf>
    <xf numFmtId="165" fontId="7" fillId="0" borderId="42" xfId="1" applyNumberFormat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165" fontId="7" fillId="0" borderId="26" xfId="1" applyNumberFormat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8" fillId="0" borderId="42" xfId="1" applyFont="1" applyBorder="1"/>
    <xf numFmtId="165" fontId="9" fillId="0" borderId="12" xfId="1" applyNumberFormat="1" applyFont="1" applyBorder="1" applyAlignment="1">
      <alignment horizontal="center"/>
    </xf>
    <xf numFmtId="0" fontId="8" fillId="0" borderId="12" xfId="1" applyNumberFormat="1" applyFont="1" applyBorder="1" applyAlignment="1">
      <alignment horizontal="center"/>
    </xf>
    <xf numFmtId="165" fontId="9" fillId="0" borderId="42" xfId="1" applyNumberFormat="1" applyFont="1" applyBorder="1" applyAlignment="1">
      <alignment horizontal="center"/>
    </xf>
    <xf numFmtId="0" fontId="1" fillId="0" borderId="42" xfId="1" applyNumberFormat="1" applyFont="1" applyBorder="1" applyAlignment="1">
      <alignment horizontal="center"/>
    </xf>
    <xf numFmtId="0" fontId="9" fillId="0" borderId="42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164" fontId="32" fillId="0" borderId="0" xfId="1" applyNumberFormat="1" applyFont="1" applyBorder="1" applyAlignment="1">
      <alignment horizontal="center"/>
    </xf>
    <xf numFmtId="165" fontId="9" fillId="0" borderId="20" xfId="1" applyNumberFormat="1" applyFont="1" applyBorder="1" applyAlignment="1">
      <alignment horizontal="center"/>
    </xf>
    <xf numFmtId="0" fontId="8" fillId="0" borderId="42" xfId="1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49" xfId="0" applyNumberFormat="1" applyFont="1" applyFill="1" applyBorder="1" applyAlignment="1" applyProtection="1">
      <alignment horizontal="left"/>
    </xf>
    <xf numFmtId="0" fontId="7" fillId="0" borderId="2" xfId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Border="1" applyProtection="1"/>
    <xf numFmtId="0" fontId="1" fillId="0" borderId="0" xfId="0" applyFont="1" applyBorder="1" applyProtection="1"/>
    <xf numFmtId="0" fontId="1" fillId="3" borderId="13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5" fillId="0" borderId="20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164" fontId="3" fillId="0" borderId="24" xfId="0" applyNumberFormat="1" applyFont="1" applyBorder="1" applyAlignment="1" applyProtection="1">
      <alignment horizontal="center"/>
    </xf>
    <xf numFmtId="165" fontId="4" fillId="0" borderId="25" xfId="0" applyNumberFormat="1" applyFont="1" applyBorder="1" applyAlignment="1" applyProtection="1">
      <alignment horizontal="center"/>
    </xf>
    <xf numFmtId="164" fontId="3" fillId="0" borderId="12" xfId="0" applyNumberFormat="1" applyFont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4" fillId="0" borderId="28" xfId="0" applyNumberFormat="1" applyFont="1" applyBorder="1" applyAlignment="1" applyProtection="1">
      <alignment horizontal="center"/>
    </xf>
    <xf numFmtId="164" fontId="3" fillId="0" borderId="23" xfId="0" applyNumberFormat="1" applyFont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center"/>
    </xf>
    <xf numFmtId="165" fontId="4" fillId="0" borderId="27" xfId="0" applyNumberFormat="1" applyFont="1" applyBorder="1" applyAlignment="1" applyProtection="1">
      <alignment horizontal="center"/>
    </xf>
    <xf numFmtId="164" fontId="3" fillId="0" borderId="43" xfId="0" applyNumberFormat="1" applyFont="1" applyBorder="1" applyAlignment="1" applyProtection="1">
      <alignment horizontal="center"/>
    </xf>
    <xf numFmtId="165" fontId="4" fillId="0" borderId="26" xfId="0" applyNumberFormat="1" applyFont="1" applyBorder="1" applyAlignment="1" applyProtection="1">
      <alignment horizontal="center"/>
    </xf>
    <xf numFmtId="165" fontId="4" fillId="0" borderId="43" xfId="0" applyNumberFormat="1" applyFont="1" applyBorder="1" applyAlignment="1" applyProtection="1">
      <alignment horizontal="center"/>
    </xf>
    <xf numFmtId="0" fontId="3" fillId="0" borderId="25" xfId="0" applyFont="1" applyBorder="1" applyProtection="1"/>
    <xf numFmtId="165" fontId="18" fillId="0" borderId="64" xfId="0" applyNumberFormat="1" applyFont="1" applyFill="1" applyBorder="1" applyAlignment="1" applyProtection="1">
      <alignment horizontal="center"/>
    </xf>
    <xf numFmtId="165" fontId="3" fillId="5" borderId="28" xfId="0" applyNumberFormat="1" applyFont="1" applyFill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center"/>
    </xf>
    <xf numFmtId="164" fontId="3" fillId="0" borderId="44" xfId="0" applyNumberFormat="1" applyFont="1" applyFill="1" applyBorder="1" applyAlignment="1" applyProtection="1">
      <alignment horizontal="center"/>
    </xf>
    <xf numFmtId="164" fontId="3" fillId="0" borderId="49" xfId="0" applyNumberFormat="1" applyFont="1" applyFill="1" applyBorder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</xf>
    <xf numFmtId="164" fontId="3" fillId="0" borderId="57" xfId="0" applyNumberFormat="1" applyFont="1" applyFill="1" applyBorder="1" applyAlignment="1" applyProtection="1">
      <alignment horizontal="center"/>
    </xf>
    <xf numFmtId="0" fontId="8" fillId="0" borderId="55" xfId="0" applyNumberFormat="1" applyFont="1" applyFill="1" applyBorder="1" applyAlignment="1" applyProtection="1">
      <alignment horizontal="center"/>
    </xf>
    <xf numFmtId="0" fontId="8" fillId="0" borderId="56" xfId="0" applyNumberFormat="1" applyFont="1" applyFill="1" applyBorder="1" applyAlignment="1" applyProtection="1">
      <alignment horizontal="center"/>
    </xf>
    <xf numFmtId="0" fontId="8" fillId="0" borderId="74" xfId="0" applyNumberFormat="1" applyFont="1" applyFill="1" applyBorder="1" applyAlignment="1" applyProtection="1">
      <alignment horizontal="center"/>
    </xf>
    <xf numFmtId="0" fontId="8" fillId="0" borderId="75" xfId="0" applyNumberFormat="1" applyFont="1" applyFill="1" applyBorder="1" applyAlignment="1" applyProtection="1">
      <alignment horizontal="center"/>
    </xf>
    <xf numFmtId="0" fontId="8" fillId="0" borderId="61" xfId="0" applyFont="1" applyFill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66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2" fontId="5" fillId="0" borderId="15" xfId="0" applyNumberFormat="1" applyFont="1" applyBorder="1" applyAlignment="1" applyProtection="1">
      <alignment horizontal="center"/>
    </xf>
    <xf numFmtId="2" fontId="5" fillId="0" borderId="21" xfId="0" applyNumberFormat="1" applyFont="1" applyBorder="1" applyAlignment="1" applyProtection="1">
      <alignment horizontal="center"/>
    </xf>
    <xf numFmtId="2" fontId="5" fillId="0" borderId="34" xfId="0" applyNumberFormat="1" applyFont="1" applyBorder="1" applyAlignment="1" applyProtection="1">
      <alignment horizontal="center"/>
    </xf>
    <xf numFmtId="2" fontId="5" fillId="0" borderId="39" xfId="0" applyNumberFormat="1" applyFont="1" applyBorder="1" applyAlignment="1" applyProtection="1">
      <alignment horizontal="center"/>
    </xf>
    <xf numFmtId="2" fontId="5" fillId="0" borderId="31" xfId="0" applyNumberFormat="1" applyFont="1" applyBorder="1" applyAlignment="1" applyProtection="1">
      <alignment horizontal="center"/>
    </xf>
    <xf numFmtId="165" fontId="3" fillId="7" borderId="30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Protection="1">
      <protection locked="0"/>
    </xf>
    <xf numFmtId="0" fontId="8" fillId="0" borderId="3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left"/>
    </xf>
    <xf numFmtId="0" fontId="26" fillId="8" borderId="0" xfId="1" applyFont="1" applyFill="1" applyAlignment="1">
      <alignment horizontal="center"/>
    </xf>
    <xf numFmtId="0" fontId="8" fillId="0" borderId="12" xfId="1" applyFont="1" applyBorder="1"/>
    <xf numFmtId="49" fontId="10" fillId="4" borderId="17" xfId="0" applyNumberFormat="1" applyFont="1" applyFill="1" applyBorder="1" applyAlignment="1" applyProtection="1">
      <alignment vertical="center" textRotation="90"/>
    </xf>
    <xf numFmtId="49" fontId="10" fillId="4" borderId="1" xfId="0" applyNumberFormat="1" applyFont="1" applyFill="1" applyBorder="1" applyAlignment="1" applyProtection="1">
      <alignment vertical="center" textRotation="90"/>
    </xf>
    <xf numFmtId="0" fontId="3" fillId="6" borderId="17" xfId="0" applyFont="1" applyFill="1" applyBorder="1" applyAlignment="1">
      <alignment vertical="center" textRotation="255"/>
    </xf>
    <xf numFmtId="0" fontId="0" fillId="6" borderId="1" xfId="0" applyFill="1" applyBorder="1" applyAlignment="1">
      <alignment vertical="center" textRotation="255"/>
    </xf>
    <xf numFmtId="0" fontId="0" fillId="6" borderId="2" xfId="0" applyFill="1" applyBorder="1" applyAlignment="1">
      <alignment vertical="center" textRotation="255"/>
    </xf>
    <xf numFmtId="0" fontId="3" fillId="5" borderId="17" xfId="0" applyFont="1" applyFill="1" applyBorder="1" applyAlignment="1">
      <alignment vertical="center" textRotation="255"/>
    </xf>
    <xf numFmtId="0" fontId="0" fillId="5" borderId="1" xfId="0" applyFill="1" applyBorder="1" applyAlignment="1">
      <alignment vertical="center" textRotation="255"/>
    </xf>
    <xf numFmtId="0" fontId="0" fillId="5" borderId="2" xfId="0" applyFill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26" fillId="8" borderId="0" xfId="1" applyFont="1" applyFill="1" applyAlignment="1">
      <alignment horizontal="center"/>
    </xf>
    <xf numFmtId="14" fontId="8" fillId="0" borderId="20" xfId="1" applyNumberFormat="1" applyFont="1" applyBorder="1" applyAlignment="1">
      <alignment horizontal="center"/>
    </xf>
    <xf numFmtId="14" fontId="8" fillId="0" borderId="19" xfId="1" applyNumberFormat="1" applyFont="1" applyBorder="1" applyAlignment="1">
      <alignment horizontal="center"/>
    </xf>
    <xf numFmtId="165" fontId="7" fillId="0" borderId="20" xfId="1" applyNumberFormat="1" applyFont="1" applyBorder="1" applyAlignment="1">
      <alignment horizontal="center"/>
    </xf>
    <xf numFmtId="165" fontId="7" fillId="0" borderId="19" xfId="1" applyNumberFormat="1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Standaard" xfId="0" builtinId="0"/>
    <cellStyle name="Standaard 2" xfId="1"/>
  </cellStyles>
  <dxfs count="163">
    <dxf>
      <border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6"/>
        </patternFill>
      </fill>
    </dxf>
    <dxf>
      <font>
        <condense val="0"/>
        <extend val="0"/>
        <color indexed="2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505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46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1"/>
        </patternFill>
      </fill>
    </dxf>
    <dxf>
      <fill>
        <patternFill>
          <bgColor indexed="3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1</a:t>
          </a:r>
        </a:p>
      </xdr:txBody>
    </xdr:sp>
    <xdr:clientData/>
  </xdr:oneCellAnchor>
  <xdr:twoCellAnchor>
    <xdr:from>
      <xdr:col>8</xdr:col>
      <xdr:colOff>28575</xdr:colOff>
      <xdr:row>3</xdr:row>
      <xdr:rowOff>9525</xdr:rowOff>
    </xdr:from>
    <xdr:to>
      <xdr:col>8</xdr:col>
      <xdr:colOff>114300</xdr:colOff>
      <xdr:row>3</xdr:row>
      <xdr:rowOff>123825</xdr:rowOff>
    </xdr:to>
    <xdr:sp macro="" textlink="">
      <xdr:nvSpPr>
        <xdr:cNvPr id="2109" name="Line 31"/>
        <xdr:cNvSpPr>
          <a:spLocks noChangeShapeType="1"/>
        </xdr:cNvSpPr>
      </xdr:nvSpPr>
      <xdr:spPr bwMode="auto">
        <a:xfrm>
          <a:off x="4819650" y="466725"/>
          <a:ext cx="857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1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</xdr:row>
          <xdr:rowOff>76200</xdr:rowOff>
        </xdr:from>
        <xdr:to>
          <xdr:col>21</xdr:col>
          <xdr:colOff>0</xdr:colOff>
          <xdr:row>8</xdr:row>
          <xdr:rowOff>0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20</xdr:col>
          <xdr:colOff>114300</xdr:colOff>
          <xdr:row>32</xdr:row>
          <xdr:rowOff>76200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42</xdr:row>
          <xdr:rowOff>9525</xdr:rowOff>
        </xdr:from>
        <xdr:to>
          <xdr:col>20</xdr:col>
          <xdr:colOff>123825</xdr:colOff>
          <xdr:row>44</xdr:row>
          <xdr:rowOff>85725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54</xdr:row>
          <xdr:rowOff>9525</xdr:rowOff>
        </xdr:from>
        <xdr:to>
          <xdr:col>21</xdr:col>
          <xdr:colOff>0</xdr:colOff>
          <xdr:row>56</xdr:row>
          <xdr:rowOff>85725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2</a:t>
          </a:r>
        </a:p>
      </xdr:txBody>
    </xdr:sp>
    <xdr:clientData/>
  </xdr:oneCellAnchor>
  <xdr:twoCellAnchor>
    <xdr:from>
      <xdr:col>8</xdr:col>
      <xdr:colOff>28575</xdr:colOff>
      <xdr:row>3</xdr:row>
      <xdr:rowOff>9525</xdr:rowOff>
    </xdr:from>
    <xdr:to>
      <xdr:col>8</xdr:col>
      <xdr:colOff>114300</xdr:colOff>
      <xdr:row>3</xdr:row>
      <xdr:rowOff>123825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4819650" y="466725"/>
          <a:ext cx="857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2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</xdr:row>
          <xdr:rowOff>76200</xdr:rowOff>
        </xdr:from>
        <xdr:to>
          <xdr:col>21</xdr:col>
          <xdr:colOff>0</xdr:colOff>
          <xdr:row>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20</xdr:col>
          <xdr:colOff>114300</xdr:colOff>
          <xdr:row>32</xdr:row>
          <xdr:rowOff>76200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42</xdr:row>
          <xdr:rowOff>9525</xdr:rowOff>
        </xdr:from>
        <xdr:to>
          <xdr:col>20</xdr:col>
          <xdr:colOff>123825</xdr:colOff>
          <xdr:row>44</xdr:row>
          <xdr:rowOff>85725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54</xdr:row>
          <xdr:rowOff>9525</xdr:rowOff>
        </xdr:from>
        <xdr:to>
          <xdr:col>21</xdr:col>
          <xdr:colOff>0</xdr:colOff>
          <xdr:row>56</xdr:row>
          <xdr:rowOff>85725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12" name="Text Box 29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1</a:t>
          </a:r>
        </a:p>
      </xdr:txBody>
    </xdr:sp>
    <xdr:clientData/>
  </xdr:oneCellAnchor>
  <xdr:twoCellAnchor>
    <xdr:from>
      <xdr:col>8</xdr:col>
      <xdr:colOff>28575</xdr:colOff>
      <xdr:row>3</xdr:row>
      <xdr:rowOff>9525</xdr:rowOff>
    </xdr:from>
    <xdr:to>
      <xdr:col>8</xdr:col>
      <xdr:colOff>114300</xdr:colOff>
      <xdr:row>3</xdr:row>
      <xdr:rowOff>123825</xdr:rowOff>
    </xdr:to>
    <xdr:sp macro="" textlink="">
      <xdr:nvSpPr>
        <xdr:cNvPr id="18476" name="Line 31"/>
        <xdr:cNvSpPr>
          <a:spLocks noChangeShapeType="1"/>
        </xdr:cNvSpPr>
      </xdr:nvSpPr>
      <xdr:spPr bwMode="auto">
        <a:xfrm>
          <a:off x="4819650" y="466725"/>
          <a:ext cx="857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3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</xdr:row>
          <xdr:rowOff>76200</xdr:rowOff>
        </xdr:from>
        <xdr:to>
          <xdr:col>21</xdr:col>
          <xdr:colOff>0</xdr:colOff>
          <xdr:row>8</xdr:row>
          <xdr:rowOff>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20</xdr:col>
          <xdr:colOff>114300</xdr:colOff>
          <xdr:row>32</xdr:row>
          <xdr:rowOff>76200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42</xdr:row>
          <xdr:rowOff>9525</xdr:rowOff>
        </xdr:from>
        <xdr:to>
          <xdr:col>20</xdr:col>
          <xdr:colOff>123825</xdr:colOff>
          <xdr:row>44</xdr:row>
          <xdr:rowOff>85725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54</xdr:row>
          <xdr:rowOff>9525</xdr:rowOff>
        </xdr:from>
        <xdr:to>
          <xdr:col>21</xdr:col>
          <xdr:colOff>0</xdr:colOff>
          <xdr:row>56</xdr:row>
          <xdr:rowOff>85725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4</a:t>
          </a:r>
        </a:p>
      </xdr:txBody>
    </xdr:sp>
    <xdr:clientData/>
  </xdr:oneCellAnchor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4</a:t>
          </a:r>
        </a:p>
      </xdr:txBody>
    </xdr:sp>
    <xdr:clientData/>
  </xdr:oneCellAnchor>
  <xdr:twoCellAnchor>
    <xdr:from>
      <xdr:col>8</xdr:col>
      <xdr:colOff>28575</xdr:colOff>
      <xdr:row>3</xdr:row>
      <xdr:rowOff>9525</xdr:rowOff>
    </xdr:from>
    <xdr:to>
      <xdr:col>8</xdr:col>
      <xdr:colOff>114300</xdr:colOff>
      <xdr:row>3</xdr:row>
      <xdr:rowOff>123825</xdr:rowOff>
    </xdr:to>
    <xdr:sp macro="" textlink="">
      <xdr:nvSpPr>
        <xdr:cNvPr id="17462" name="Line 6"/>
        <xdr:cNvSpPr>
          <a:spLocks noChangeShapeType="1"/>
        </xdr:cNvSpPr>
      </xdr:nvSpPr>
      <xdr:spPr bwMode="auto">
        <a:xfrm>
          <a:off x="4819650" y="466725"/>
          <a:ext cx="857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200025</xdr:colOff>
      <xdr:row>0</xdr:row>
      <xdr:rowOff>9525</xdr:rowOff>
    </xdr:from>
    <xdr:ext cx="2447786" cy="204736"/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847850" y="9525"/>
          <a:ext cx="2447786" cy="2047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INVOER JURYCIJFERS RONDE 4</a:t>
          </a:r>
        </a:p>
      </xdr:txBody>
    </xdr:sp>
    <xdr:clientData/>
  </xdr:oneCellAnchor>
  <xdr:twoCellAnchor>
    <xdr:from>
      <xdr:col>8</xdr:col>
      <xdr:colOff>28575</xdr:colOff>
      <xdr:row>3</xdr:row>
      <xdr:rowOff>9525</xdr:rowOff>
    </xdr:from>
    <xdr:to>
      <xdr:col>8</xdr:col>
      <xdr:colOff>114300</xdr:colOff>
      <xdr:row>3</xdr:row>
      <xdr:rowOff>123825</xdr:rowOff>
    </xdr:to>
    <xdr:sp macro="" textlink="">
      <xdr:nvSpPr>
        <xdr:cNvPr id="17464" name="Line 11"/>
        <xdr:cNvSpPr>
          <a:spLocks noChangeShapeType="1"/>
        </xdr:cNvSpPr>
      </xdr:nvSpPr>
      <xdr:spPr bwMode="auto">
        <a:xfrm>
          <a:off x="4819650" y="466725"/>
          <a:ext cx="8572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</xdr:row>
          <xdr:rowOff>76200</xdr:rowOff>
        </xdr:from>
        <xdr:to>
          <xdr:col>21</xdr:col>
          <xdr:colOff>0</xdr:colOff>
          <xdr:row>8</xdr:row>
          <xdr:rowOff>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20</xdr:col>
          <xdr:colOff>114300</xdr:colOff>
          <xdr:row>32</xdr:row>
          <xdr:rowOff>76200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42</xdr:row>
          <xdr:rowOff>9525</xdr:rowOff>
        </xdr:from>
        <xdr:to>
          <xdr:col>20</xdr:col>
          <xdr:colOff>123825</xdr:colOff>
          <xdr:row>44</xdr:row>
          <xdr:rowOff>85725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54</xdr:row>
          <xdr:rowOff>9525</xdr:rowOff>
        </xdr:from>
        <xdr:to>
          <xdr:col>21</xdr:col>
          <xdr:colOff>0</xdr:colOff>
          <xdr:row>56</xdr:row>
          <xdr:rowOff>85725</xdr:rowOff>
        </xdr:to>
        <xdr:sp macro="" textlink="">
          <xdr:nvSpPr>
            <xdr:cNvPr id="17412" name="Object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0</xdr:rowOff>
    </xdr:from>
    <xdr:to>
      <xdr:col>2</xdr:col>
      <xdr:colOff>1238250</xdr:colOff>
      <xdr:row>4</xdr:row>
      <xdr:rowOff>95250</xdr:rowOff>
    </xdr:to>
    <xdr:pic>
      <xdr:nvPicPr>
        <xdr:cNvPr id="20521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295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1</xdr:row>
      <xdr:rowOff>123825</xdr:rowOff>
    </xdr:from>
    <xdr:to>
      <xdr:col>16</xdr:col>
      <xdr:colOff>371475</xdr:colOff>
      <xdr:row>2</xdr:row>
      <xdr:rowOff>152400</xdr:rowOff>
    </xdr:to>
    <xdr:pic>
      <xdr:nvPicPr>
        <xdr:cNvPr id="20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2382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66675</xdr:colOff>
      <xdr:row>1</xdr:row>
      <xdr:rowOff>66675</xdr:rowOff>
    </xdr:from>
    <xdr:to>
      <xdr:col>21</xdr:col>
      <xdr:colOff>400050</xdr:colOff>
      <xdr:row>3</xdr:row>
      <xdr:rowOff>0</xdr:rowOff>
    </xdr:to>
    <xdr:pic>
      <xdr:nvPicPr>
        <xdr:cNvPr id="20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66675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66675</xdr:colOff>
      <xdr:row>1</xdr:row>
      <xdr:rowOff>66675</xdr:rowOff>
    </xdr:from>
    <xdr:to>
      <xdr:col>26</xdr:col>
      <xdr:colOff>400050</xdr:colOff>
      <xdr:row>2</xdr:row>
      <xdr:rowOff>152400</xdr:rowOff>
    </xdr:to>
    <xdr:pic>
      <xdr:nvPicPr>
        <xdr:cNvPr id="2052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66675"/>
          <a:ext cx="333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95250</xdr:colOff>
      <xdr:row>1</xdr:row>
      <xdr:rowOff>66675</xdr:rowOff>
    </xdr:from>
    <xdr:to>
      <xdr:col>31</xdr:col>
      <xdr:colOff>428625</xdr:colOff>
      <xdr:row>3</xdr:row>
      <xdr:rowOff>0</xdr:rowOff>
    </xdr:to>
    <xdr:pic>
      <xdr:nvPicPr>
        <xdr:cNvPr id="205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66675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2</xdr:col>
      <xdr:colOff>1238250</xdr:colOff>
      <xdr:row>3</xdr:row>
      <xdr:rowOff>95250</xdr:rowOff>
    </xdr:to>
    <xdr:pic>
      <xdr:nvPicPr>
        <xdr:cNvPr id="2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295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152400</xdr:colOff>
      <xdr:row>0</xdr:row>
      <xdr:rowOff>114300</xdr:rowOff>
    </xdr:from>
    <xdr:to>
      <xdr:col>11</xdr:col>
      <xdr:colOff>180975</xdr:colOff>
      <xdr:row>1</xdr:row>
      <xdr:rowOff>142875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1430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0</xdr:row>
      <xdr:rowOff>76200</xdr:rowOff>
    </xdr:from>
    <xdr:to>
      <xdr:col>15</xdr:col>
      <xdr:colOff>371475</xdr:colOff>
      <xdr:row>2</xdr:row>
      <xdr:rowOff>9525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76200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85725</xdr:rowOff>
    </xdr:from>
    <xdr:to>
      <xdr:col>18</xdr:col>
      <xdr:colOff>371475</xdr:colOff>
      <xdr:row>2</xdr:row>
      <xdr:rowOff>19050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85725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28575</xdr:colOff>
      <xdr:row>0</xdr:row>
      <xdr:rowOff>76200</xdr:rowOff>
    </xdr:from>
    <xdr:to>
      <xdr:col>21</xdr:col>
      <xdr:colOff>361950</xdr:colOff>
      <xdr:row>2</xdr:row>
      <xdr:rowOff>9525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76200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276225</xdr:colOff>
      <xdr:row>1</xdr:row>
      <xdr:rowOff>85725</xdr:rowOff>
    </xdr:from>
    <xdr:to>
      <xdr:col>41</xdr:col>
      <xdr:colOff>276225</xdr:colOff>
      <xdr:row>2</xdr:row>
      <xdr:rowOff>123825</xdr:rowOff>
    </xdr:to>
    <xdr:sp macro="" textlink="">
      <xdr:nvSpPr>
        <xdr:cNvPr id="21545" name="Line 23"/>
        <xdr:cNvSpPr>
          <a:spLocks noChangeShapeType="1"/>
        </xdr:cNvSpPr>
      </xdr:nvSpPr>
      <xdr:spPr bwMode="auto">
        <a:xfrm>
          <a:off x="18087975" y="276225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95250</xdr:colOff>
      <xdr:row>2</xdr:row>
      <xdr:rowOff>0</xdr:rowOff>
    </xdr:from>
    <xdr:to>
      <xdr:col>64</xdr:col>
      <xdr:colOff>371475</xdr:colOff>
      <xdr:row>3</xdr:row>
      <xdr:rowOff>0</xdr:rowOff>
    </xdr:to>
    <xdr:pic>
      <xdr:nvPicPr>
        <xdr:cNvPr id="21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22700" y="46672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</xdr:row>
      <xdr:rowOff>219075</xdr:rowOff>
    </xdr:from>
    <xdr:to>
      <xdr:col>69</xdr:col>
      <xdr:colOff>400050</xdr:colOff>
      <xdr:row>3</xdr:row>
      <xdr:rowOff>9525</xdr:rowOff>
    </xdr:to>
    <xdr:pic>
      <xdr:nvPicPr>
        <xdr:cNvPr id="215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56225" y="409575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66675</xdr:colOff>
      <xdr:row>1</xdr:row>
      <xdr:rowOff>219075</xdr:rowOff>
    </xdr:from>
    <xdr:to>
      <xdr:col>74</xdr:col>
      <xdr:colOff>400050</xdr:colOff>
      <xdr:row>3</xdr:row>
      <xdr:rowOff>0</xdr:rowOff>
    </xdr:to>
    <xdr:pic>
      <xdr:nvPicPr>
        <xdr:cNvPr id="215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6900" y="409575"/>
          <a:ext cx="333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79</xdr:col>
      <xdr:colOff>66675</xdr:colOff>
      <xdr:row>1</xdr:row>
      <xdr:rowOff>219075</xdr:rowOff>
    </xdr:from>
    <xdr:to>
      <xdr:col>79</xdr:col>
      <xdr:colOff>400050</xdr:colOff>
      <xdr:row>3</xdr:row>
      <xdr:rowOff>9525</xdr:rowOff>
    </xdr:to>
    <xdr:pic>
      <xdr:nvPicPr>
        <xdr:cNvPr id="215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18525" y="409575"/>
          <a:ext cx="333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de%20divisie\B1W1%202010-12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vandeelen\Local%20Settings\Temporary%20Internet%20Files\OLKB\Uitslag%20verwerking%20leeg%20versi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"/>
      <sheetName val="Namen"/>
      <sheetName val="Ronde 1"/>
      <sheetName val="Ronde 2"/>
      <sheetName val="Ronde 3"/>
      <sheetName val="Ronde 4"/>
      <sheetName val="Uitslag printen"/>
      <sheetName val="Uitslag sorteren"/>
      <sheetName val="doorstroming"/>
    </sheetNames>
    <sheetDataSet>
      <sheetData sheetId="0" refreshError="1"/>
      <sheetData sheetId="1">
        <row r="54">
          <cell r="L5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Namen"/>
      <sheetName val="Ronde 1"/>
      <sheetName val="Ronde 2"/>
      <sheetName val="Ronde 3"/>
      <sheetName val="Ronde 4"/>
      <sheetName val="Uitslag printen"/>
      <sheetName val="Uitslag sorteren"/>
    </sheetNames>
    <sheetDataSet>
      <sheetData sheetId="0"/>
      <sheetData sheetId="1">
        <row r="54">
          <cell r="L54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6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5.bin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2.bin"/><Relationship Id="rId4" Type="http://schemas.openxmlformats.org/officeDocument/2006/relationships/oleObject" Target="../embeddings/oleObject9.bin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5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16.bin"/><Relationship Id="rId4" Type="http://schemas.openxmlformats.org/officeDocument/2006/relationships/oleObject" Target="../embeddings/oleObject13.bin"/><Relationship Id="rId9" Type="http://schemas.openxmlformats.org/officeDocument/2006/relationships/image" Target="../media/image3.emf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zoomScaleNormal="100" workbookViewId="0"/>
  </sheetViews>
  <sheetFormatPr defaultRowHeight="12.75" x14ac:dyDescent="0.2"/>
  <cols>
    <col min="1" max="1" width="103.5703125" style="316" customWidth="1"/>
    <col min="2" max="2" width="6.140625" style="316" customWidth="1"/>
    <col min="3" max="3" width="6.85546875" style="316" customWidth="1"/>
    <col min="4" max="4" width="11.5703125" style="316" customWidth="1"/>
    <col min="5" max="16384" width="9.140625" style="316"/>
  </cols>
  <sheetData>
    <row r="1" spans="1:1" x14ac:dyDescent="0.2">
      <c r="A1" s="315" t="s">
        <v>88</v>
      </c>
    </row>
    <row r="2" spans="1:1" ht="14.25" customHeight="1" x14ac:dyDescent="0.2">
      <c r="A2" s="319" t="s">
        <v>120</v>
      </c>
    </row>
    <row r="3" spans="1:1" ht="14.25" customHeight="1" x14ac:dyDescent="0.2">
      <c r="A3" s="319"/>
    </row>
    <row r="4" spans="1:1" ht="15.75" x14ac:dyDescent="0.25">
      <c r="A4" s="317" t="s">
        <v>16</v>
      </c>
    </row>
    <row r="5" spans="1:1" x14ac:dyDescent="0.2">
      <c r="A5" s="316" t="s">
        <v>112</v>
      </c>
    </row>
    <row r="7" spans="1:1" ht="20.25" x14ac:dyDescent="0.3">
      <c r="A7" s="318" t="s">
        <v>137</v>
      </c>
    </row>
    <row r="8" spans="1:1" ht="18" x14ac:dyDescent="0.25">
      <c r="A8" s="441" t="s">
        <v>138</v>
      </c>
    </row>
    <row r="9" spans="1:1" ht="18" x14ac:dyDescent="0.25">
      <c r="A9" s="440" t="s">
        <v>139</v>
      </c>
    </row>
    <row r="10" spans="1:1" ht="15.75" x14ac:dyDescent="0.25">
      <c r="A10" s="317"/>
    </row>
    <row r="11" spans="1:1" ht="15" customHeight="1" x14ac:dyDescent="0.2">
      <c r="A11" s="319" t="s">
        <v>148</v>
      </c>
    </row>
    <row r="12" spans="1:1" ht="15" customHeight="1" x14ac:dyDescent="0.2">
      <c r="A12" s="319" t="s">
        <v>149</v>
      </c>
    </row>
    <row r="13" spans="1:1" ht="15" customHeight="1" x14ac:dyDescent="0.2">
      <c r="A13" s="319" t="s">
        <v>113</v>
      </c>
    </row>
    <row r="14" spans="1:1" ht="15" customHeight="1" x14ac:dyDescent="0.2">
      <c r="A14" s="319"/>
    </row>
    <row r="15" spans="1:1" ht="15" customHeight="1" x14ac:dyDescent="0.2">
      <c r="A15" s="319" t="s">
        <v>127</v>
      </c>
    </row>
    <row r="16" spans="1:1" ht="15" customHeight="1" x14ac:dyDescent="0.2">
      <c r="A16" s="319" t="s">
        <v>128</v>
      </c>
    </row>
    <row r="17" spans="1:1" ht="15" customHeight="1" x14ac:dyDescent="0.2"/>
    <row r="18" spans="1:1" ht="15" customHeight="1" x14ac:dyDescent="0.2">
      <c r="A18" s="320" t="s">
        <v>32</v>
      </c>
    </row>
    <row r="19" spans="1:1" ht="15" customHeight="1" x14ac:dyDescent="0.2">
      <c r="A19" s="319" t="s">
        <v>151</v>
      </c>
    </row>
    <row r="20" spans="1:1" ht="15" customHeight="1" x14ac:dyDescent="0.2"/>
    <row r="21" spans="1:1" ht="15" customHeight="1" x14ac:dyDescent="0.2">
      <c r="A21" s="316" t="s">
        <v>17</v>
      </c>
    </row>
    <row r="22" spans="1:1" ht="15" customHeight="1" x14ac:dyDescent="0.2">
      <c r="A22" s="316" t="s">
        <v>150</v>
      </c>
    </row>
    <row r="23" spans="1:1" ht="15" customHeight="1" x14ac:dyDescent="0.2"/>
    <row r="24" spans="1:1" ht="15" customHeight="1" x14ac:dyDescent="0.2">
      <c r="A24" s="315" t="s">
        <v>89</v>
      </c>
    </row>
    <row r="25" spans="1:1" ht="15" customHeight="1" x14ac:dyDescent="0.2">
      <c r="A25" s="319" t="s">
        <v>129</v>
      </c>
    </row>
    <row r="26" spans="1:1" ht="15" customHeight="1" x14ac:dyDescent="0.2">
      <c r="A26" s="316" t="s">
        <v>58</v>
      </c>
    </row>
    <row r="27" spans="1:1" ht="15" customHeight="1" x14ac:dyDescent="0.2"/>
    <row r="28" spans="1:1" ht="15" customHeight="1" x14ac:dyDescent="0.2">
      <c r="A28" s="320" t="s">
        <v>33</v>
      </c>
    </row>
    <row r="29" spans="1:1" ht="15" customHeight="1" x14ac:dyDescent="0.2">
      <c r="A29" s="316" t="s">
        <v>102</v>
      </c>
    </row>
    <row r="30" spans="1:1" ht="15" customHeight="1" x14ac:dyDescent="0.2">
      <c r="A30" s="319" t="s">
        <v>130</v>
      </c>
    </row>
    <row r="31" spans="1:1" ht="15" customHeight="1" x14ac:dyDescent="0.2"/>
    <row r="32" spans="1:1" ht="15" customHeight="1" x14ac:dyDescent="0.2">
      <c r="A32" s="437" t="s">
        <v>100</v>
      </c>
    </row>
    <row r="33" spans="1:1" ht="15" customHeight="1" x14ac:dyDescent="0.2">
      <c r="A33" s="438" t="s">
        <v>101</v>
      </c>
    </row>
    <row r="34" spans="1:1" ht="15" customHeight="1" x14ac:dyDescent="0.2">
      <c r="A34" s="438" t="s">
        <v>87</v>
      </c>
    </row>
    <row r="35" spans="1:1" ht="15" customHeight="1" x14ac:dyDescent="0.2">
      <c r="A35" s="438" t="s">
        <v>99</v>
      </c>
    </row>
    <row r="36" spans="1:1" ht="15" customHeight="1" x14ac:dyDescent="0.2">
      <c r="A36" s="438" t="s">
        <v>131</v>
      </c>
    </row>
    <row r="37" spans="1:1" ht="15" customHeight="1" x14ac:dyDescent="0.2"/>
    <row r="38" spans="1:1" ht="15" customHeight="1" x14ac:dyDescent="0.2">
      <c r="A38" s="320" t="s">
        <v>93</v>
      </c>
    </row>
    <row r="39" spans="1:1" ht="15" customHeight="1" x14ac:dyDescent="0.2">
      <c r="A39" s="316" t="s">
        <v>34</v>
      </c>
    </row>
    <row r="40" spans="1:1" ht="15" customHeight="1" x14ac:dyDescent="0.2">
      <c r="A40" s="316" t="s">
        <v>114</v>
      </c>
    </row>
    <row r="41" spans="1:1" ht="15" customHeight="1" x14ac:dyDescent="0.2">
      <c r="A41" s="316" t="s">
        <v>35</v>
      </c>
    </row>
    <row r="42" spans="1:1" ht="15" customHeight="1" x14ac:dyDescent="0.2">
      <c r="A42" s="316" t="s">
        <v>27</v>
      </c>
    </row>
    <row r="43" spans="1:1" ht="15" customHeight="1" x14ac:dyDescent="0.2">
      <c r="A43" s="316" t="s">
        <v>37</v>
      </c>
    </row>
    <row r="44" spans="1:1" ht="15" customHeight="1" x14ac:dyDescent="0.2"/>
    <row r="45" spans="1:1" ht="15" customHeight="1" x14ac:dyDescent="0.2"/>
    <row r="46" spans="1:1" ht="15" customHeight="1" x14ac:dyDescent="0.2">
      <c r="A46" s="315" t="s">
        <v>90</v>
      </c>
    </row>
    <row r="47" spans="1:1" ht="15" customHeight="1" x14ac:dyDescent="0.2">
      <c r="A47" s="319" t="s">
        <v>132</v>
      </c>
    </row>
    <row r="48" spans="1:1" ht="15" customHeight="1" x14ac:dyDescent="0.2">
      <c r="A48" s="319" t="s">
        <v>133</v>
      </c>
    </row>
    <row r="49" spans="1:1" ht="15" customHeight="1" x14ac:dyDescent="0.2">
      <c r="A49" s="319" t="s">
        <v>153</v>
      </c>
    </row>
    <row r="50" spans="1:1" ht="15" customHeight="1" x14ac:dyDescent="0.2"/>
    <row r="51" spans="1:1" ht="15" customHeight="1" x14ac:dyDescent="0.2">
      <c r="A51" s="319" t="s">
        <v>152</v>
      </c>
    </row>
    <row r="52" spans="1:1" ht="15" customHeight="1" x14ac:dyDescent="0.2">
      <c r="A52" s="316" t="s">
        <v>3</v>
      </c>
    </row>
    <row r="53" spans="1:1" ht="15" customHeight="1" x14ac:dyDescent="0.2">
      <c r="A53" s="315" t="s">
        <v>0</v>
      </c>
    </row>
    <row r="54" spans="1:1" ht="15" customHeight="1" x14ac:dyDescent="0.2">
      <c r="A54" s="316" t="s">
        <v>91</v>
      </c>
    </row>
    <row r="55" spans="1:1" ht="15" customHeight="1" x14ac:dyDescent="0.2"/>
    <row r="56" spans="1:1" ht="15" customHeight="1" x14ac:dyDescent="0.2">
      <c r="A56" s="315" t="s">
        <v>92</v>
      </c>
    </row>
    <row r="57" spans="1:1" ht="15" customHeight="1" x14ac:dyDescent="0.2">
      <c r="A57" s="319" t="s">
        <v>134</v>
      </c>
    </row>
    <row r="58" spans="1:1" ht="15" customHeight="1" x14ac:dyDescent="0.2">
      <c r="A58" s="316" t="s">
        <v>18</v>
      </c>
    </row>
    <row r="59" spans="1:1" ht="15" customHeight="1" x14ac:dyDescent="0.2"/>
    <row r="60" spans="1:1" ht="15" customHeight="1" x14ac:dyDescent="0.2">
      <c r="A60" s="316" t="s">
        <v>94</v>
      </c>
    </row>
    <row r="61" spans="1:1" ht="15" customHeight="1" x14ac:dyDescent="0.2">
      <c r="A61" s="316" t="s">
        <v>97</v>
      </c>
    </row>
    <row r="62" spans="1:1" ht="15" customHeight="1" x14ac:dyDescent="0.2"/>
    <row r="63" spans="1:1" x14ac:dyDescent="0.2">
      <c r="A63" s="319" t="s">
        <v>136</v>
      </c>
    </row>
    <row r="64" spans="1:1" x14ac:dyDescent="0.2">
      <c r="A64" s="319" t="s">
        <v>135</v>
      </c>
    </row>
  </sheetData>
  <phoneticPr fontId="23" type="noConversion"/>
  <pageMargins left="0.75" right="0.75" top="0.79" bottom="0.74" header="0.5" footer="0.5"/>
  <pageSetup paperSize="9" orientation="portrait" r:id="rId1"/>
  <headerFooter alignWithMargins="0">
    <oddHeader>&amp;C&amp;F</oddHeader>
    <oddFooter>&amp;LTab: &amp;A&amp;Rblad &amp;P van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HP107"/>
  <sheetViews>
    <sheetView showZeros="0" view="pageBreakPreview" zoomScale="85" zoomScaleNormal="75" zoomScaleSheetLayoutView="85" workbookViewId="0">
      <selection activeCell="I6" sqref="I6:I53"/>
    </sheetView>
  </sheetViews>
  <sheetFormatPr defaultRowHeight="12.75" x14ac:dyDescent="0.2"/>
  <cols>
    <col min="1" max="1" width="5" style="123" customWidth="1"/>
    <col min="2" max="2" width="9" style="123" customWidth="1"/>
    <col min="3" max="3" width="16.42578125" style="123" customWidth="1"/>
    <col min="4" max="4" width="19.140625" style="123" customWidth="1"/>
    <col min="5" max="5" width="4.42578125" style="118" customWidth="1"/>
    <col min="6" max="6" width="4.42578125" style="123" customWidth="1"/>
    <col min="7" max="10" width="4.42578125" style="118" customWidth="1"/>
    <col min="11" max="11" width="10.140625" style="118" customWidth="1"/>
    <col min="12" max="12" width="4.42578125" style="118" customWidth="1"/>
    <col min="13" max="13" width="3.7109375" style="118" customWidth="1"/>
    <col min="14" max="14" width="4.28515625" style="118" customWidth="1"/>
    <col min="15" max="15" width="10.7109375" style="118" customWidth="1"/>
    <col min="16" max="16" width="5.42578125" style="123" customWidth="1"/>
    <col min="17" max="18" width="5.85546875" style="123" customWidth="1"/>
    <col min="19" max="19" width="5.140625" style="123" customWidth="1"/>
    <col min="20" max="21" width="6.5703125" style="123" customWidth="1"/>
    <col min="22" max="22" width="6.7109375" style="139" bestFit="1" customWidth="1"/>
    <col min="23" max="26" width="7" style="139" customWidth="1"/>
    <col min="27" max="27" width="6.7109375" style="139" bestFit="1" customWidth="1"/>
    <col min="28" max="31" width="6.140625" style="139" customWidth="1"/>
    <col min="32" max="32" width="9.140625" style="139"/>
    <col min="33" max="36" width="6.5703125" style="139" customWidth="1"/>
    <col min="37" max="37" width="9.140625" style="139"/>
    <col min="38" max="38" width="23.5703125" style="139" bestFit="1" customWidth="1"/>
    <col min="39" max="39" width="4" style="123" customWidth="1"/>
    <col min="40" max="41" width="6.7109375" style="123" customWidth="1"/>
    <col min="42" max="42" width="9.140625" style="123"/>
    <col min="43" max="43" width="5.42578125" style="123" customWidth="1"/>
    <col min="44" max="44" width="6.85546875" style="123" customWidth="1"/>
    <col min="45" max="45" width="15.5703125" style="123" customWidth="1"/>
    <col min="46" max="46" width="6.28515625" style="123" customWidth="1"/>
    <col min="47" max="47" width="8" style="123" customWidth="1"/>
    <col min="48" max="48" width="4.140625" style="123" customWidth="1"/>
    <col min="49" max="49" width="18.28515625" style="123" bestFit="1" customWidth="1"/>
    <col min="50" max="50" width="29.7109375" style="140" bestFit="1" customWidth="1"/>
    <col min="51" max="51" width="4.7109375" style="118" customWidth="1"/>
    <col min="52" max="52" width="7" style="118" customWidth="1"/>
    <col min="53" max="54" width="3.7109375" style="118" customWidth="1"/>
    <col min="55" max="55" width="10.7109375" style="118" bestFit="1" customWidth="1"/>
    <col min="56" max="56" width="3.140625" style="118" customWidth="1"/>
    <col min="57" max="57" width="3.5703125" style="118" customWidth="1"/>
    <col min="58" max="58" width="3.140625" style="118" customWidth="1"/>
    <col min="59" max="59" width="3.7109375" style="277" customWidth="1"/>
    <col min="60" max="60" width="5.85546875" style="280" customWidth="1"/>
    <col min="61" max="62" width="3.7109375" style="274" customWidth="1"/>
    <col min="63" max="63" width="5.85546875" style="280" customWidth="1"/>
    <col min="64" max="64" width="3.7109375" style="274" customWidth="1"/>
    <col min="65" max="65" width="6.7109375" style="280" customWidth="1"/>
    <col min="66" max="66" width="3.42578125" style="123" customWidth="1"/>
    <col min="67" max="67" width="3.7109375" style="274" customWidth="1"/>
    <col min="68" max="68" width="5.85546875" style="290" customWidth="1"/>
    <col min="69" max="69" width="3.7109375" style="274" customWidth="1"/>
    <col min="70" max="70" width="6.7109375" style="280" customWidth="1"/>
    <col min="71" max="71" width="3.85546875" style="123" customWidth="1"/>
    <col min="72" max="72" width="3.7109375" style="274" customWidth="1"/>
    <col min="73" max="73" width="5.85546875" style="290" customWidth="1"/>
    <col min="74" max="74" width="3.7109375" style="274" customWidth="1"/>
    <col min="75" max="75" width="6.7109375" style="280" customWidth="1"/>
    <col min="76" max="76" width="3.5703125" style="123" customWidth="1"/>
    <col min="77" max="77" width="3.7109375" style="274" customWidth="1"/>
    <col min="78" max="78" width="5.85546875" style="290" customWidth="1"/>
    <col min="79" max="79" width="3.7109375" style="274" customWidth="1"/>
    <col min="80" max="80" width="6.7109375" style="280" customWidth="1"/>
    <col min="81" max="81" width="3.7109375" style="123" customWidth="1"/>
    <col min="82" max="82" width="8.140625" style="278" bestFit="1" customWidth="1"/>
    <col min="83" max="83" width="4.28515625" style="123" customWidth="1"/>
    <col min="84" max="84" width="3.140625" style="124" customWidth="1"/>
    <col min="85" max="85" width="4.140625" style="237" customWidth="1"/>
    <col min="86" max="88" width="4.140625" style="118" customWidth="1"/>
    <col min="89" max="89" width="6.28515625" style="123" customWidth="1"/>
    <col min="90" max="90" width="8" style="123" customWidth="1"/>
    <col min="91" max="91" width="4" style="123" customWidth="1"/>
    <col min="92" max="92" width="8" style="123" customWidth="1"/>
    <col min="93" max="93" width="4" style="123" customWidth="1"/>
    <col min="94" max="94" width="8" style="123" customWidth="1"/>
    <col min="95" max="95" width="2.5703125" style="123" customWidth="1"/>
    <col min="96" max="96" width="8" style="123" customWidth="1"/>
    <col min="97" max="97" width="4" style="123" customWidth="1"/>
    <col min="98" max="98" width="8" style="123" customWidth="1"/>
    <col min="99" max="99" width="2.5703125" style="123" customWidth="1"/>
    <col min="100" max="100" width="8" style="123" customWidth="1"/>
    <col min="101" max="113" width="2.5703125" style="123" customWidth="1"/>
    <col min="114" max="114" width="3.85546875" style="123" customWidth="1"/>
    <col min="115" max="115" width="3.5703125" style="123" customWidth="1"/>
    <col min="116" max="116" width="4.5703125" style="123" customWidth="1"/>
    <col min="117" max="117" width="8" style="123" customWidth="1"/>
    <col min="118" max="118" width="3.85546875" style="123" customWidth="1"/>
    <col min="119" max="119" width="7.7109375" style="123" customWidth="1"/>
    <col min="120" max="120" width="3.85546875" style="123" customWidth="1"/>
    <col min="121" max="121" width="7.7109375" style="123" customWidth="1"/>
    <col min="122" max="122" width="2.5703125" style="123" customWidth="1"/>
    <col min="123" max="123" width="6.42578125" style="123" customWidth="1"/>
    <col min="124" max="124" width="3.85546875" style="123" customWidth="1"/>
    <col min="125" max="125" width="6.42578125" style="123" customWidth="1"/>
    <col min="126" max="126" width="2.5703125" style="123" customWidth="1"/>
    <col min="127" max="127" width="6.42578125" style="123" customWidth="1"/>
    <col min="128" max="142" width="2.5703125" style="123" customWidth="1"/>
    <col min="143" max="143" width="4.7109375" style="123" customWidth="1"/>
    <col min="144" max="144" width="9.28515625" style="123" customWidth="1"/>
    <col min="145" max="145" width="4" style="123" customWidth="1"/>
    <col min="146" max="146" width="9.28515625" style="123" customWidth="1"/>
    <col min="147" max="147" width="2.5703125" style="123" customWidth="1"/>
    <col min="148" max="148" width="9.28515625" style="123" customWidth="1"/>
    <col min="149" max="149" width="2.5703125" style="123" customWidth="1"/>
    <col min="150" max="150" width="9.28515625" style="123" customWidth="1"/>
    <col min="151" max="151" width="4" style="123" customWidth="1"/>
    <col min="152" max="152" width="9.28515625" style="123" customWidth="1"/>
    <col min="153" max="153" width="2.5703125" style="123" customWidth="1"/>
    <col min="154" max="154" width="9.28515625" style="123" customWidth="1"/>
    <col min="155" max="169" width="2.5703125" style="123" customWidth="1"/>
    <col min="170" max="170" width="4.5703125" style="123" customWidth="1"/>
    <col min="171" max="171" width="9.28515625" style="123" customWidth="1"/>
    <col min="172" max="172" width="4" style="123" customWidth="1"/>
    <col min="173" max="173" width="9.28515625" style="123" customWidth="1"/>
    <col min="174" max="174" width="4" style="123" customWidth="1"/>
    <col min="175" max="175" width="9.28515625" style="123" customWidth="1"/>
    <col min="176" max="176" width="2.5703125" style="123" customWidth="1"/>
    <col min="177" max="177" width="6.5703125" style="123" customWidth="1"/>
    <col min="178" max="178" width="2.5703125" style="123" customWidth="1"/>
    <col min="179" max="179" width="2.28515625" style="123" customWidth="1"/>
    <col min="180" max="180" width="2.5703125" style="123" customWidth="1"/>
    <col min="181" max="181" width="6.5703125" style="123" customWidth="1"/>
    <col min="182" max="196" width="2.5703125" style="123" customWidth="1"/>
    <col min="197" max="197" width="5.28515625" style="123" customWidth="1"/>
    <col min="198" max="198" width="9.28515625" style="123" customWidth="1"/>
    <col min="199" max="199" width="4" style="123" customWidth="1"/>
    <col min="200" max="200" width="9.28515625" style="123" customWidth="1"/>
    <col min="201" max="201" width="4" style="123" customWidth="1"/>
    <col min="202" max="202" width="9.28515625" style="123" customWidth="1"/>
    <col min="203" max="203" width="2.5703125" style="123" customWidth="1"/>
    <col min="204" max="204" width="9.28515625" style="123" customWidth="1"/>
    <col min="205" max="205" width="4" style="123" customWidth="1"/>
    <col min="206" max="206" width="9.28515625" style="123" customWidth="1"/>
    <col min="207" max="207" width="2.5703125" style="123" customWidth="1"/>
    <col min="208" max="208" width="9.28515625" style="123" customWidth="1"/>
    <col min="209" max="209" width="2.5703125" style="123" customWidth="1"/>
    <col min="210" max="210" width="4.42578125" style="123" customWidth="1"/>
    <col min="211" max="211" width="2.5703125" style="123" customWidth="1"/>
    <col min="212" max="212" width="4.140625" style="123" customWidth="1"/>
    <col min="213" max="213" width="2.5703125" style="123" customWidth="1"/>
    <col min="214" max="214" width="4.140625" style="123" customWidth="1"/>
    <col min="215" max="223" width="2.5703125" style="123" customWidth="1"/>
    <col min="224" max="224" width="5.85546875" style="123" customWidth="1"/>
    <col min="225" max="16384" width="9.140625" style="123"/>
  </cols>
  <sheetData>
    <row r="1" spans="1:224" s="118" customFormat="1" ht="15" x14ac:dyDescent="0.25">
      <c r="B1" s="118">
        <v>2</v>
      </c>
      <c r="C1" s="118">
        <v>3</v>
      </c>
      <c r="D1" s="118">
        <v>4</v>
      </c>
      <c r="E1" s="118">
        <v>5</v>
      </c>
      <c r="F1" s="118">
        <v>6</v>
      </c>
      <c r="G1" s="118">
        <v>7</v>
      </c>
      <c r="H1" s="118">
        <v>8</v>
      </c>
      <c r="I1" s="118">
        <v>9</v>
      </c>
      <c r="J1" s="118">
        <v>10</v>
      </c>
      <c r="K1" s="118">
        <v>11</v>
      </c>
      <c r="L1" s="118">
        <v>12</v>
      </c>
      <c r="M1" s="118">
        <v>13</v>
      </c>
      <c r="N1" s="118">
        <v>14</v>
      </c>
      <c r="O1" s="118">
        <v>15</v>
      </c>
      <c r="P1" s="118">
        <v>16</v>
      </c>
      <c r="Q1" s="118">
        <v>17</v>
      </c>
      <c r="R1" s="118">
        <v>18</v>
      </c>
      <c r="S1" s="118">
        <v>19</v>
      </c>
      <c r="T1" s="118">
        <v>20</v>
      </c>
      <c r="U1" s="11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U1" s="118">
        <v>14</v>
      </c>
      <c r="AV1" s="118">
        <v>2</v>
      </c>
      <c r="AW1" s="118">
        <v>3</v>
      </c>
      <c r="AX1" s="118">
        <v>4</v>
      </c>
      <c r="AY1" s="118">
        <v>5</v>
      </c>
      <c r="AZ1" s="118">
        <v>6</v>
      </c>
      <c r="BA1" s="118">
        <v>7</v>
      </c>
      <c r="BB1" s="118">
        <v>8</v>
      </c>
      <c r="BC1" s="118">
        <v>11</v>
      </c>
      <c r="BD1" s="282">
        <v>12</v>
      </c>
      <c r="BE1" s="282">
        <v>15</v>
      </c>
      <c r="BF1" s="282">
        <v>13</v>
      </c>
      <c r="BG1" s="282">
        <v>16</v>
      </c>
      <c r="BH1" s="282">
        <v>17</v>
      </c>
      <c r="BI1" s="282">
        <v>18</v>
      </c>
      <c r="BJ1" s="282">
        <v>19</v>
      </c>
      <c r="BK1" s="282">
        <v>20</v>
      </c>
      <c r="BL1" s="282">
        <v>21</v>
      </c>
      <c r="BM1" s="282">
        <v>22</v>
      </c>
      <c r="BN1" s="282" t="s">
        <v>3</v>
      </c>
      <c r="BO1" s="282">
        <v>23</v>
      </c>
      <c r="BP1" s="283">
        <v>24</v>
      </c>
      <c r="BQ1" s="282">
        <v>25</v>
      </c>
      <c r="BR1" s="282">
        <v>27</v>
      </c>
      <c r="BS1" s="282" t="s">
        <v>3</v>
      </c>
      <c r="BT1" s="282">
        <v>28</v>
      </c>
      <c r="BU1" s="283">
        <v>29</v>
      </c>
      <c r="BV1" s="282">
        <v>30</v>
      </c>
      <c r="BW1" s="282">
        <v>32</v>
      </c>
      <c r="BX1" s="282" t="s">
        <v>3</v>
      </c>
      <c r="BY1" s="282">
        <v>33</v>
      </c>
      <c r="BZ1" s="283">
        <v>34</v>
      </c>
      <c r="CA1" s="282">
        <v>35</v>
      </c>
      <c r="CB1" s="282">
        <v>37</v>
      </c>
      <c r="CC1" s="282" t="s">
        <v>3</v>
      </c>
      <c r="CD1" s="282">
        <v>38</v>
      </c>
      <c r="CF1" s="119"/>
      <c r="CG1" s="120">
        <v>9</v>
      </c>
      <c r="CH1" s="121">
        <v>10</v>
      </c>
      <c r="CI1" s="121"/>
      <c r="CJ1" s="121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</row>
    <row r="2" spans="1:224" ht="21.75" customHeight="1" x14ac:dyDescent="0.25">
      <c r="AV2" s="124"/>
      <c r="AW2" s="124"/>
      <c r="AX2" s="125"/>
      <c r="AY2" s="126"/>
      <c r="AZ2" s="126" t="str">
        <f>Namen!B1</f>
        <v>Organisatie: OLVO Wezep</v>
      </c>
      <c r="BG2" s="237"/>
      <c r="BH2" s="278"/>
      <c r="BI2" s="237"/>
      <c r="CG2" s="127"/>
      <c r="CH2" s="128"/>
      <c r="CI2" s="128"/>
      <c r="CJ2" s="128"/>
      <c r="CK2" s="129"/>
      <c r="CL2" s="130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</row>
    <row r="3" spans="1:224" ht="15" x14ac:dyDescent="0.25">
      <c r="C3" s="8"/>
      <c r="D3" s="11" t="s">
        <v>3</v>
      </c>
      <c r="E3" s="131"/>
      <c r="F3" s="11"/>
      <c r="G3" s="131"/>
      <c r="H3" s="131"/>
      <c r="I3" s="131"/>
      <c r="J3" s="131"/>
      <c r="K3" s="131"/>
      <c r="L3" s="131"/>
      <c r="M3" s="11"/>
      <c r="N3" s="131"/>
      <c r="O3" s="11"/>
      <c r="P3" s="11" t="s">
        <v>21</v>
      </c>
      <c r="S3" s="11"/>
      <c r="T3" s="11"/>
      <c r="U3" s="11"/>
      <c r="V3" s="11"/>
      <c r="W3" s="11" t="s">
        <v>22</v>
      </c>
      <c r="X3" s="11"/>
      <c r="Y3" s="11"/>
      <c r="Z3" s="11"/>
      <c r="AA3" s="11"/>
      <c r="AB3" s="11" t="s">
        <v>23</v>
      </c>
      <c r="AC3" s="11"/>
      <c r="AD3" s="11"/>
      <c r="AE3" s="11"/>
      <c r="AF3" s="11"/>
      <c r="AG3" s="11" t="s">
        <v>24</v>
      </c>
      <c r="AH3" s="11"/>
      <c r="AI3" s="11"/>
      <c r="AJ3" s="11"/>
      <c r="AK3" s="11"/>
      <c r="AL3" s="12"/>
      <c r="AM3" s="12"/>
      <c r="AV3" s="132"/>
      <c r="AW3" s="132"/>
      <c r="AX3" s="133" t="s">
        <v>3</v>
      </c>
      <c r="AY3" s="126"/>
      <c r="AZ3" s="126" t="str">
        <f>Namen!B2</f>
        <v xml:space="preserve"> i.s.m. Districts Technische Commissie Turnen Dames</v>
      </c>
      <c r="BA3" s="134"/>
      <c r="BG3" s="237"/>
      <c r="BH3" s="278"/>
      <c r="BI3" s="237"/>
      <c r="BK3" s="281"/>
      <c r="BL3" s="204"/>
      <c r="BM3" s="284"/>
      <c r="BN3" s="136"/>
      <c r="BO3" s="204"/>
      <c r="BP3" s="203"/>
      <c r="BQ3" s="204"/>
      <c r="BR3" s="284"/>
      <c r="BS3" s="136"/>
      <c r="BT3" s="204"/>
      <c r="BU3" s="203"/>
      <c r="BV3" s="204"/>
      <c r="BW3" s="284"/>
      <c r="BX3" s="136"/>
      <c r="BY3" s="204"/>
      <c r="BZ3" s="203"/>
      <c r="CA3" s="204"/>
      <c r="CB3" s="284"/>
      <c r="CC3" s="135"/>
      <c r="CD3" s="287"/>
      <c r="CE3" s="124"/>
      <c r="CG3" s="127"/>
      <c r="CH3" s="128"/>
      <c r="CI3" s="128"/>
      <c r="CJ3" s="128"/>
      <c r="CK3" s="129"/>
      <c r="CL3" s="130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</row>
    <row r="4" spans="1:224" ht="15" x14ac:dyDescent="0.25">
      <c r="C4" s="134"/>
      <c r="D4" s="134"/>
      <c r="E4" s="134"/>
      <c r="F4" s="137"/>
      <c r="G4" s="134"/>
      <c r="H4" s="134"/>
      <c r="I4" s="134"/>
      <c r="J4" s="134"/>
      <c r="K4" s="138"/>
      <c r="L4" s="138"/>
      <c r="M4" s="137"/>
      <c r="N4" s="134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M4" s="139"/>
      <c r="AO4" s="118" t="s">
        <v>44</v>
      </c>
      <c r="AP4" s="118" t="s">
        <v>45</v>
      </c>
      <c r="AV4" s="124"/>
      <c r="AW4" s="124"/>
      <c r="AX4" s="133" t="s">
        <v>3</v>
      </c>
      <c r="AY4" s="140">
        <f>Namen!B3</f>
        <v>0</v>
      </c>
      <c r="AZ4" s="134"/>
      <c r="BA4" s="134"/>
      <c r="BB4" s="134"/>
      <c r="BC4" s="134"/>
      <c r="BD4" s="134"/>
      <c r="BE4" s="134"/>
      <c r="BF4" s="134"/>
      <c r="BG4" s="276"/>
      <c r="BH4" s="279"/>
      <c r="BI4" s="231"/>
      <c r="BJ4" s="231"/>
      <c r="BK4" s="279"/>
      <c r="BL4" s="231"/>
      <c r="BM4" s="285"/>
      <c r="BN4" s="142"/>
      <c r="BO4" s="231"/>
      <c r="BP4" s="230"/>
      <c r="BQ4" s="231"/>
      <c r="BR4" s="285"/>
      <c r="BS4" s="142"/>
      <c r="BT4" s="231"/>
      <c r="BU4" s="230"/>
      <c r="BV4" s="231"/>
      <c r="BW4" s="285"/>
      <c r="BX4" s="142"/>
      <c r="BY4" s="231"/>
      <c r="BZ4" s="230"/>
      <c r="CA4" s="231"/>
      <c r="CB4" s="285"/>
      <c r="CC4" s="141"/>
      <c r="CD4" s="288"/>
      <c r="CE4" s="144"/>
      <c r="CF4" s="124" t="s">
        <v>14</v>
      </c>
      <c r="CG4" s="145" t="s">
        <v>30</v>
      </c>
      <c r="CH4" s="145" t="s">
        <v>30</v>
      </c>
      <c r="CI4" s="145" t="s">
        <v>30</v>
      </c>
      <c r="CJ4" s="145" t="s">
        <v>30</v>
      </c>
      <c r="CK4" s="129"/>
      <c r="CL4" s="146">
        <v>1</v>
      </c>
      <c r="CM4" s="147"/>
      <c r="CN4" s="147">
        <v>2</v>
      </c>
      <c r="CO4" s="147"/>
      <c r="CP4" s="147">
        <v>3</v>
      </c>
      <c r="CQ4" s="147"/>
      <c r="CR4" s="147">
        <v>4</v>
      </c>
      <c r="CS4" s="147"/>
      <c r="CT4" s="147">
        <v>5</v>
      </c>
      <c r="CU4" s="147"/>
      <c r="CV4" s="147">
        <v>6</v>
      </c>
      <c r="CW4" s="147"/>
      <c r="CX4" s="147">
        <v>7</v>
      </c>
      <c r="CY4" s="147"/>
      <c r="CZ4" s="147">
        <v>8</v>
      </c>
      <c r="DA4" s="147"/>
      <c r="DB4" s="147">
        <v>9</v>
      </c>
      <c r="DC4" s="147"/>
      <c r="DD4" s="147">
        <v>10</v>
      </c>
      <c r="DE4" s="147"/>
      <c r="DF4" s="147">
        <v>11</v>
      </c>
      <c r="DG4" s="147"/>
      <c r="DH4" s="147">
        <v>12</v>
      </c>
      <c r="DI4" s="147"/>
      <c r="DJ4" s="147"/>
      <c r="DK4" s="147"/>
      <c r="DL4" s="148"/>
      <c r="DM4" s="149">
        <v>1</v>
      </c>
      <c r="DN4" s="150"/>
      <c r="DO4" s="150">
        <v>2</v>
      </c>
      <c r="DP4" s="150"/>
      <c r="DQ4" s="150">
        <v>3</v>
      </c>
      <c r="DR4" s="150"/>
      <c r="DS4" s="150">
        <v>4</v>
      </c>
      <c r="DT4" s="150"/>
      <c r="DU4" s="150">
        <v>5</v>
      </c>
      <c r="DV4" s="150"/>
      <c r="DW4" s="150">
        <v>6</v>
      </c>
      <c r="DX4" s="150"/>
      <c r="DY4" s="150">
        <v>7</v>
      </c>
      <c r="DZ4" s="150"/>
      <c r="EA4" s="150">
        <v>8</v>
      </c>
      <c r="EB4" s="150"/>
      <c r="EC4" s="150">
        <v>9</v>
      </c>
      <c r="ED4" s="150"/>
      <c r="EE4" s="150">
        <v>10</v>
      </c>
      <c r="EF4" s="150"/>
      <c r="EG4" s="150">
        <v>11</v>
      </c>
      <c r="EH4" s="150"/>
      <c r="EI4" s="150">
        <v>12</v>
      </c>
      <c r="EJ4" s="150"/>
      <c r="EK4" s="150"/>
      <c r="EL4" s="150"/>
      <c r="EM4" s="151"/>
      <c r="EN4" s="149">
        <v>1</v>
      </c>
      <c r="EO4" s="150"/>
      <c r="EP4" s="150">
        <v>2</v>
      </c>
      <c r="EQ4" s="150"/>
      <c r="ER4" s="150">
        <v>3</v>
      </c>
      <c r="ES4" s="150"/>
      <c r="ET4" s="150">
        <v>4</v>
      </c>
      <c r="EU4" s="150"/>
      <c r="EV4" s="150">
        <v>5</v>
      </c>
      <c r="EW4" s="150"/>
      <c r="EX4" s="150">
        <v>6</v>
      </c>
      <c r="EY4" s="150"/>
      <c r="EZ4" s="150">
        <v>7</v>
      </c>
      <c r="FA4" s="150"/>
      <c r="FB4" s="150">
        <v>8</v>
      </c>
      <c r="FC4" s="150"/>
      <c r="FD4" s="150">
        <v>9</v>
      </c>
      <c r="FE4" s="150"/>
      <c r="FF4" s="150">
        <v>10</v>
      </c>
      <c r="FG4" s="150"/>
      <c r="FH4" s="150">
        <v>11</v>
      </c>
      <c r="FI4" s="150"/>
      <c r="FJ4" s="150">
        <v>12</v>
      </c>
      <c r="FK4" s="150"/>
      <c r="FL4" s="150"/>
      <c r="FM4" s="150"/>
      <c r="FN4" s="151"/>
      <c r="FO4" s="149">
        <v>1</v>
      </c>
      <c r="FP4" s="150"/>
      <c r="FQ4" s="150">
        <v>2</v>
      </c>
      <c r="FR4" s="150"/>
      <c r="FS4" s="150">
        <v>3</v>
      </c>
      <c r="FT4" s="150"/>
      <c r="FU4" s="150">
        <v>4</v>
      </c>
      <c r="FV4" s="150"/>
      <c r="FW4" s="150">
        <v>5</v>
      </c>
      <c r="FX4" s="150"/>
      <c r="FY4" s="150">
        <v>6</v>
      </c>
      <c r="FZ4" s="150"/>
      <c r="GA4" s="150">
        <v>7</v>
      </c>
      <c r="GB4" s="150"/>
      <c r="GC4" s="150">
        <v>8</v>
      </c>
      <c r="GD4" s="150"/>
      <c r="GE4" s="150">
        <v>9</v>
      </c>
      <c r="GF4" s="150"/>
      <c r="GG4" s="150">
        <v>10</v>
      </c>
      <c r="GH4" s="150"/>
      <c r="GI4" s="150">
        <v>11</v>
      </c>
      <c r="GJ4" s="150"/>
      <c r="GK4" s="150">
        <v>12</v>
      </c>
      <c r="GL4" s="150"/>
      <c r="GM4" s="150"/>
      <c r="GN4" s="150"/>
      <c r="GO4" s="151"/>
      <c r="GP4" s="149">
        <v>1</v>
      </c>
      <c r="GQ4" s="150"/>
      <c r="GR4" s="150">
        <v>2</v>
      </c>
      <c r="GS4" s="150"/>
      <c r="GT4" s="150">
        <v>3</v>
      </c>
      <c r="GU4" s="150"/>
      <c r="GV4" s="150">
        <v>4</v>
      </c>
      <c r="GW4" s="150"/>
      <c r="GX4" s="150">
        <v>5</v>
      </c>
      <c r="GY4" s="150"/>
      <c r="GZ4" s="150">
        <v>6</v>
      </c>
      <c r="HA4" s="150"/>
      <c r="HB4" s="150">
        <v>7</v>
      </c>
      <c r="HC4" s="150"/>
      <c r="HD4" s="150">
        <v>8</v>
      </c>
      <c r="HE4" s="150"/>
      <c r="HF4" s="150">
        <v>9</v>
      </c>
      <c r="HG4" s="150"/>
      <c r="HH4" s="150">
        <v>10</v>
      </c>
      <c r="HI4" s="150"/>
      <c r="HJ4" s="150">
        <v>11</v>
      </c>
      <c r="HK4" s="150"/>
      <c r="HL4" s="150">
        <v>12</v>
      </c>
      <c r="HM4" s="150"/>
      <c r="HN4" s="150"/>
      <c r="HO4" s="150"/>
      <c r="HP4" s="151"/>
    </row>
    <row r="5" spans="1:224" ht="15" x14ac:dyDescent="0.25">
      <c r="B5" s="152" t="s">
        <v>2</v>
      </c>
      <c r="C5" s="152" t="s">
        <v>1</v>
      </c>
      <c r="D5" s="152" t="s">
        <v>7</v>
      </c>
      <c r="E5" s="153" t="s">
        <v>15</v>
      </c>
      <c r="F5" s="152" t="s">
        <v>20</v>
      </c>
      <c r="G5" s="153" t="s">
        <v>19</v>
      </c>
      <c r="H5" s="153" t="s">
        <v>28</v>
      </c>
      <c r="I5" s="153" t="s">
        <v>2</v>
      </c>
      <c r="J5" s="153" t="s">
        <v>95</v>
      </c>
      <c r="K5" s="153" t="s">
        <v>71</v>
      </c>
      <c r="L5" s="153" t="s">
        <v>72</v>
      </c>
      <c r="M5" s="153" t="s">
        <v>13</v>
      </c>
      <c r="N5" s="154" t="s">
        <v>26</v>
      </c>
      <c r="O5" s="154" t="s">
        <v>73</v>
      </c>
      <c r="P5" s="155" t="s">
        <v>55</v>
      </c>
      <c r="Q5" s="156" t="s">
        <v>51</v>
      </c>
      <c r="R5" s="156" t="s">
        <v>111</v>
      </c>
      <c r="S5" s="156" t="s">
        <v>56</v>
      </c>
      <c r="T5" s="156" t="s">
        <v>52</v>
      </c>
      <c r="U5" s="156" t="s">
        <v>111</v>
      </c>
      <c r="V5" s="157" t="s">
        <v>6</v>
      </c>
      <c r="W5" s="476" t="s">
        <v>14</v>
      </c>
      <c r="X5" s="477" t="s">
        <v>57</v>
      </c>
      <c r="Y5" s="477" t="s">
        <v>111</v>
      </c>
      <c r="Z5" s="477" t="s">
        <v>146</v>
      </c>
      <c r="AA5" s="157" t="s">
        <v>6</v>
      </c>
      <c r="AB5" s="476" t="s">
        <v>14</v>
      </c>
      <c r="AC5" s="477" t="s">
        <v>57</v>
      </c>
      <c r="AD5" s="477" t="s">
        <v>111</v>
      </c>
      <c r="AE5" s="477" t="s">
        <v>146</v>
      </c>
      <c r="AF5" s="157" t="s">
        <v>6</v>
      </c>
      <c r="AG5" s="476" t="s">
        <v>14</v>
      </c>
      <c r="AH5" s="477" t="s">
        <v>57</v>
      </c>
      <c r="AI5" s="477" t="s">
        <v>111</v>
      </c>
      <c r="AJ5" s="477" t="s">
        <v>146</v>
      </c>
      <c r="AK5" s="157" t="s">
        <v>6</v>
      </c>
      <c r="AL5" s="153" t="s">
        <v>5</v>
      </c>
      <c r="AM5" s="132"/>
      <c r="AO5" s="118"/>
      <c r="AP5" s="158" t="s">
        <v>46</v>
      </c>
      <c r="AV5" s="124"/>
      <c r="AW5" s="124"/>
      <c r="AX5" s="133" t="s">
        <v>3</v>
      </c>
      <c r="AY5" s="159" t="s">
        <v>15</v>
      </c>
      <c r="AZ5" s="160" t="s">
        <v>20</v>
      </c>
      <c r="BA5" s="160" t="s">
        <v>86</v>
      </c>
      <c r="BB5" s="160" t="s">
        <v>28</v>
      </c>
      <c r="BC5" s="153" t="s">
        <v>71</v>
      </c>
      <c r="BD5" s="153" t="s">
        <v>72</v>
      </c>
      <c r="BE5" s="153" t="s">
        <v>73</v>
      </c>
      <c r="BF5" s="161" t="s">
        <v>13</v>
      </c>
      <c r="BG5" s="202" t="s">
        <v>55</v>
      </c>
      <c r="BH5" s="203" t="s">
        <v>9</v>
      </c>
      <c r="BI5" s="273" t="s">
        <v>111</v>
      </c>
      <c r="BJ5" s="204" t="s">
        <v>56</v>
      </c>
      <c r="BK5" s="203" t="s">
        <v>10</v>
      </c>
      <c r="BL5" s="273" t="s">
        <v>111</v>
      </c>
      <c r="BM5" s="286" t="s">
        <v>70</v>
      </c>
      <c r="BN5" s="163" t="s">
        <v>11</v>
      </c>
      <c r="BO5" s="202" t="s">
        <v>14</v>
      </c>
      <c r="BP5" s="203" t="s">
        <v>57</v>
      </c>
      <c r="BQ5" s="273" t="s">
        <v>111</v>
      </c>
      <c r="BR5" s="286" t="s">
        <v>70</v>
      </c>
      <c r="BS5" s="163" t="s">
        <v>11</v>
      </c>
      <c r="BT5" s="202" t="s">
        <v>14</v>
      </c>
      <c r="BU5" s="203" t="s">
        <v>57</v>
      </c>
      <c r="BV5" s="273" t="s">
        <v>111</v>
      </c>
      <c r="BW5" s="286" t="s">
        <v>70</v>
      </c>
      <c r="BX5" s="164" t="s">
        <v>11</v>
      </c>
      <c r="BY5" s="202" t="s">
        <v>14</v>
      </c>
      <c r="BZ5" s="203" t="s">
        <v>57</v>
      </c>
      <c r="CA5" s="273" t="s">
        <v>111</v>
      </c>
      <c r="CB5" s="286" t="s">
        <v>70</v>
      </c>
      <c r="CC5" s="163" t="s">
        <v>11</v>
      </c>
      <c r="CD5" s="289" t="s">
        <v>5</v>
      </c>
      <c r="CE5" s="248" t="s">
        <v>8</v>
      </c>
      <c r="CF5" s="162" t="s">
        <v>12</v>
      </c>
      <c r="CG5" s="166">
        <v>1</v>
      </c>
      <c r="CH5" s="166">
        <v>2</v>
      </c>
      <c r="CI5" s="245" t="s">
        <v>96</v>
      </c>
      <c r="CJ5" s="166" t="s">
        <v>31</v>
      </c>
      <c r="CK5" s="129"/>
      <c r="CL5" s="167" t="s">
        <v>21</v>
      </c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261" t="s">
        <v>21</v>
      </c>
      <c r="DM5" s="167" t="s">
        <v>22</v>
      </c>
      <c r="DN5" s="144"/>
      <c r="DO5" s="144"/>
      <c r="DP5" s="144" t="s">
        <v>3</v>
      </c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268" t="s">
        <v>22</v>
      </c>
      <c r="EN5" s="167" t="s">
        <v>23</v>
      </c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69" t="s">
        <v>23</v>
      </c>
      <c r="FO5" s="167" t="s">
        <v>24</v>
      </c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69" t="s">
        <v>24</v>
      </c>
      <c r="GP5" s="167" t="s">
        <v>5</v>
      </c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69" t="s">
        <v>5</v>
      </c>
    </row>
    <row r="6" spans="1:224" ht="15" x14ac:dyDescent="0.25">
      <c r="A6" s="123">
        <f>AT6</f>
        <v>1</v>
      </c>
      <c r="B6" s="8">
        <f>Namen!B6</f>
        <v>1</v>
      </c>
      <c r="C6" s="170" t="str">
        <f>Namen!C6</f>
        <v>Merel Mooibroek</v>
      </c>
      <c r="D6" s="170" t="str">
        <f>Namen!D6&amp;" "&amp;Namen!E6</f>
        <v>Olvo Wezep</v>
      </c>
      <c r="E6" s="8" t="str">
        <f>Namen!F6</f>
        <v>.</v>
      </c>
      <c r="F6" s="170" t="str">
        <f>Namen!G6</f>
        <v xml:space="preserve">Instap </v>
      </c>
      <c r="G6" s="8" t="str">
        <f>Namen!H6</f>
        <v>D4</v>
      </c>
      <c r="H6" s="8" t="str">
        <f>Namen!I6</f>
        <v>.</v>
      </c>
      <c r="I6" s="8"/>
      <c r="J6" s="8"/>
      <c r="K6" s="171">
        <f>Namen!J6</f>
        <v>39042</v>
      </c>
      <c r="L6" s="8">
        <f>Namen!K6</f>
        <v>0</v>
      </c>
      <c r="M6" s="8">
        <f>Namen!L6</f>
        <v>0</v>
      </c>
      <c r="N6" s="8">
        <f>IF(sorteersom&gt;0.5,Namen!M6,1)</f>
        <v>1</v>
      </c>
      <c r="O6" s="170">
        <f>Namen!N6</f>
        <v>0</v>
      </c>
      <c r="P6" s="172">
        <f>'Ronde 1'!I$6</f>
        <v>4.8</v>
      </c>
      <c r="Q6" s="173">
        <f>'Ronde 1'!R$6</f>
        <v>14.2</v>
      </c>
      <c r="R6" s="173">
        <f>'Ronde 1'!N$6</f>
        <v>0</v>
      </c>
      <c r="S6" s="174">
        <f>'Ronde 1'!I$7</f>
        <v>4.8</v>
      </c>
      <c r="T6" s="173">
        <f>'Ronde 1'!R$7</f>
        <v>14</v>
      </c>
      <c r="U6" s="173">
        <f>'Ronde 1'!N$7</f>
        <v>0</v>
      </c>
      <c r="V6" s="479">
        <f>'Ronde 1'!S$6</f>
        <v>14.1</v>
      </c>
      <c r="W6" s="172">
        <f>'Ronde 2'!I$30</f>
        <v>5.4</v>
      </c>
      <c r="X6" s="174">
        <f>'Ronde 2'!Q30</f>
        <v>8.3000000000000007</v>
      </c>
      <c r="Y6" s="478">
        <f>'Ronde 2'!N$30</f>
        <v>0</v>
      </c>
      <c r="Z6" s="478">
        <f>'Ronde 2'!P30</f>
        <v>10</v>
      </c>
      <c r="AA6" s="479">
        <f>'Ronde 2'!S$30</f>
        <v>13.7</v>
      </c>
      <c r="AB6" s="480">
        <f>'Ronde 3'!I$42</f>
        <v>5.0999999999999996</v>
      </c>
      <c r="AC6" s="478">
        <f>'Ronde 3'!Q42</f>
        <v>9</v>
      </c>
      <c r="AD6" s="478">
        <f>'Ronde 3'!N$42</f>
        <v>0</v>
      </c>
      <c r="AE6" s="478">
        <f>'Ronde 3'!P42</f>
        <v>10</v>
      </c>
      <c r="AF6" s="479">
        <f>'Ronde 3'!S$42</f>
        <v>14.1</v>
      </c>
      <c r="AG6" s="172">
        <f>'Ronde 4'!I$54</f>
        <v>5.4</v>
      </c>
      <c r="AH6" s="174">
        <f>'Ronde 4'!Q54</f>
        <v>8.6999999999999993</v>
      </c>
      <c r="AI6" s="478">
        <f>'Ronde 4'!N$54</f>
        <v>0</v>
      </c>
      <c r="AJ6" s="478">
        <f>'Ronde 4'!P54</f>
        <v>10</v>
      </c>
      <c r="AK6" s="479">
        <f>'Ronde 4'!S$54</f>
        <v>14.1</v>
      </c>
      <c r="AL6" s="481">
        <f t="shared" ref="AL6:AL53" si="0">ROUNDDOWN(SUM(V6+AA6+AF6+AK6),5)</f>
        <v>56</v>
      </c>
      <c r="AM6" s="8">
        <v>1</v>
      </c>
      <c r="AN6" s="175">
        <f>RANK(AL6,AL$6:AL$61)</f>
        <v>1</v>
      </c>
      <c r="AO6" s="176">
        <f ca="1">RAND()</f>
        <v>0.67081458232690505</v>
      </c>
      <c r="AP6" s="176">
        <v>0.12923370538506429</v>
      </c>
      <c r="AQ6" s="177">
        <f t="shared" ref="AQ6:AQ53" si="1">IF(F6&lt;1,140,(IF(M6=-1,100,(IF(M6&lt;1,0,(IF(M6=1,80,(IF(M6=2,70,200)))))))))</f>
        <v>0</v>
      </c>
      <c r="AR6" s="177">
        <f t="shared" ref="AR6:AR37" si="2">IF(N6&lt;0.01,3000,(80+N6*200-M6))</f>
        <v>280</v>
      </c>
      <c r="AS6" s="178">
        <f>AN6+AP6+AQ6+AR6</f>
        <v>281.12923370538505</v>
      </c>
      <c r="AT6" s="179">
        <f t="shared" ref="AT6:AT37" si="3">RANK(AS6,AS$6:AS$65,1)</f>
        <v>1</v>
      </c>
      <c r="AU6" s="180">
        <f t="shared" ref="AU6:BD15" si="4">VLOOKUP($AM6,$A$6:$AL$65,AU$1,FALSE)</f>
        <v>1</v>
      </c>
      <c r="AV6" s="181">
        <f t="shared" si="4"/>
        <v>1</v>
      </c>
      <c r="AW6" s="182" t="str">
        <f t="shared" si="4"/>
        <v>Merel Mooibroek</v>
      </c>
      <c r="AX6" s="183" t="str">
        <f t="shared" si="4"/>
        <v>Olvo Wezep</v>
      </c>
      <c r="AY6" s="181" t="str">
        <f t="shared" si="4"/>
        <v>.</v>
      </c>
      <c r="AZ6" s="184" t="str">
        <f t="shared" si="4"/>
        <v xml:space="preserve">Instap </v>
      </c>
      <c r="BA6" s="184" t="str">
        <f t="shared" si="4"/>
        <v>D4</v>
      </c>
      <c r="BB6" s="184" t="str">
        <f t="shared" si="4"/>
        <v>.</v>
      </c>
      <c r="BC6" s="185">
        <f t="shared" si="4"/>
        <v>39042</v>
      </c>
      <c r="BD6" s="184">
        <f t="shared" si="4"/>
        <v>0</v>
      </c>
      <c r="BE6" s="186">
        <f t="shared" ref="BE6:BM15" si="5">VLOOKUP($AM6,$A$6:$AL$65,BE$1,FALSE)</f>
        <v>0</v>
      </c>
      <c r="BF6" s="187">
        <f t="shared" si="5"/>
        <v>0</v>
      </c>
      <c r="BG6" s="188">
        <f t="shared" si="5"/>
        <v>4.8</v>
      </c>
      <c r="BH6" s="189">
        <f t="shared" si="5"/>
        <v>14.2</v>
      </c>
      <c r="BI6" s="189">
        <f t="shared" si="5"/>
        <v>0</v>
      </c>
      <c r="BJ6" s="190">
        <f t="shared" si="5"/>
        <v>4.8</v>
      </c>
      <c r="BK6" s="189">
        <f t="shared" si="5"/>
        <v>14</v>
      </c>
      <c r="BL6" s="189">
        <f t="shared" si="5"/>
        <v>0</v>
      </c>
      <c r="BM6" s="191">
        <f t="shared" si="5"/>
        <v>14.1</v>
      </c>
      <c r="BN6" s="275">
        <f t="shared" ref="BN6:BN37" si="6">DL6</f>
        <v>1</v>
      </c>
      <c r="BO6" s="188">
        <f t="shared" ref="BO6:BR25" si="7">VLOOKUP($AM6,$A$6:$AL$65,BO$1,FALSE)</f>
        <v>5.4</v>
      </c>
      <c r="BP6" s="291">
        <f t="shared" si="7"/>
        <v>8.3000000000000007</v>
      </c>
      <c r="BQ6" s="193">
        <f t="shared" si="7"/>
        <v>0</v>
      </c>
      <c r="BR6" s="191">
        <f t="shared" si="7"/>
        <v>13.7</v>
      </c>
      <c r="BS6" s="192">
        <f t="shared" ref="BS6:BS37" si="8">EM6</f>
        <v>2</v>
      </c>
      <c r="BT6" s="188">
        <f t="shared" ref="BT6:BW25" si="9">VLOOKUP($AM6,$A$6:$AL$65,BT$1,FALSE)</f>
        <v>5.0999999999999996</v>
      </c>
      <c r="BU6" s="293">
        <f t="shared" si="9"/>
        <v>9</v>
      </c>
      <c r="BV6" s="193">
        <f t="shared" si="9"/>
        <v>0</v>
      </c>
      <c r="BW6" s="191">
        <f t="shared" si="9"/>
        <v>14.1</v>
      </c>
      <c r="BX6" s="192">
        <f t="shared" ref="BX6:BX37" si="10">FN6</f>
        <v>1</v>
      </c>
      <c r="BY6" s="188">
        <f t="shared" ref="BY6:CB25" si="11">VLOOKUP($AM6,$A$6:$AL$65,BY$1,FALSE)</f>
        <v>5.4</v>
      </c>
      <c r="BZ6" s="293">
        <f t="shared" si="11"/>
        <v>8.6999999999999993</v>
      </c>
      <c r="CA6" s="193">
        <f t="shared" si="11"/>
        <v>0</v>
      </c>
      <c r="CB6" s="191">
        <f t="shared" si="11"/>
        <v>14.1</v>
      </c>
      <c r="CC6" s="192">
        <f t="shared" ref="CC6:CC37" si="12">GO6</f>
        <v>2</v>
      </c>
      <c r="CD6" s="194">
        <f t="shared" ref="CD6:CD37" si="13">VLOOKUP($AM6,$A$6:$AL$65,CD$1,FALSE)</f>
        <v>56</v>
      </c>
      <c r="CE6" s="247">
        <f>IF(CD6=CD5,CE5,HP6)</f>
        <v>1</v>
      </c>
      <c r="CF6" s="162" t="str">
        <f>IF(BF6=-1,"bm",(IF(BF6=2,"D",IF(CE5=CE6,IF(CE6&lt;0.01," ","&amp;")," "))))</f>
        <v xml:space="preserve"> </v>
      </c>
      <c r="CG6" s="196">
        <f t="shared" ref="CG6:CH25" si="14">VLOOKUP($AM6,$A$6:$AL$65,CG$1,FALSE)</f>
        <v>0</v>
      </c>
      <c r="CH6" s="251">
        <f t="shared" si="14"/>
        <v>0</v>
      </c>
      <c r="CI6" s="197">
        <f>CE6</f>
        <v>1</v>
      </c>
      <c r="CJ6" s="249">
        <f>CG6+CH6+CI6</f>
        <v>1</v>
      </c>
      <c r="CK6" s="129"/>
      <c r="CL6" s="198">
        <f t="shared" ref="CL6:CL37" si="15">IF($AU6=CL$4,$BM6,0)</f>
        <v>14.1</v>
      </c>
      <c r="CM6" s="199">
        <f t="shared" ref="CM6:CM37" si="16">RANK(CL6,CL$6:CL$65)</f>
        <v>1</v>
      </c>
      <c r="CN6" s="199">
        <f t="shared" ref="CN6:CN37" si="17">IF($AU6=CN$4,$BM6,0)</f>
        <v>0</v>
      </c>
      <c r="CO6" s="199">
        <f t="shared" ref="CO6:CO37" si="18">RANK(CN6,CN$6:CN$65)</f>
        <v>9</v>
      </c>
      <c r="CP6" s="199">
        <f t="shared" ref="CP6:CP37" si="19">IF($AU6=CP$4,$BM6,0)</f>
        <v>0</v>
      </c>
      <c r="CQ6" s="199">
        <f t="shared" ref="CQ6:CQ37" si="20">RANK(CP6,CP$6:CP$65)</f>
        <v>6</v>
      </c>
      <c r="CR6" s="199">
        <f t="shared" ref="CR6:CR37" si="21">IF($AU6=CR$4,$BM6,0)</f>
        <v>0</v>
      </c>
      <c r="CS6" s="199">
        <f t="shared" ref="CS6:CS37" si="22">RANK(CR6,CR$6:CR$65)</f>
        <v>1</v>
      </c>
      <c r="CT6" s="199">
        <f t="shared" ref="CT6:CT37" si="23">IF($AU6=CT$4,$BM6,0)</f>
        <v>0</v>
      </c>
      <c r="CU6" s="199">
        <f t="shared" ref="CU6:CU37" si="24">RANK(CT6,CT$6:CT$65)</f>
        <v>1</v>
      </c>
      <c r="CV6" s="199">
        <f t="shared" ref="CV6:CV37" si="25">IF($AU6=CV$4,$BM6,0)</f>
        <v>0</v>
      </c>
      <c r="CW6" s="200">
        <f t="shared" ref="CW6:CW37" si="26">RANK(CV6,CV$6:CV$65)</f>
        <v>1</v>
      </c>
      <c r="CX6" s="198">
        <f t="shared" ref="CX6:CX37" si="27">IF($AU6=CX$4,$BM6,0)</f>
        <v>0</v>
      </c>
      <c r="CY6" s="199">
        <f t="shared" ref="CY6:CY65" si="28">RANK(CX6,CX$6:CX$65)</f>
        <v>1</v>
      </c>
      <c r="CZ6" s="199">
        <f t="shared" ref="CZ6:CZ37" si="29">IF($AU6=CZ$4,$BM6,0)</f>
        <v>0</v>
      </c>
      <c r="DA6" s="199">
        <f t="shared" ref="DA6:DA65" si="30">RANK(CZ6,CZ$6:CZ$65)</f>
        <v>1</v>
      </c>
      <c r="DB6" s="199">
        <f t="shared" ref="DB6:DB37" si="31">IF($AU6=DB$4,$BM6,0)</f>
        <v>0</v>
      </c>
      <c r="DC6" s="199">
        <f t="shared" ref="DC6:DC65" si="32">RANK(DB6,DB$6:DB$65)</f>
        <v>1</v>
      </c>
      <c r="DD6" s="199">
        <f t="shared" ref="DD6:DD37" si="33">IF($AU6=DD$4,$BM6,0)</f>
        <v>0</v>
      </c>
      <c r="DE6" s="199">
        <f t="shared" ref="DE6:DE65" si="34">RANK(DD6,DD$6:DD$65)</f>
        <v>1</v>
      </c>
      <c r="DF6" s="199">
        <f t="shared" ref="DF6:DF37" si="35">IF($AU6=DF$4,$BM6,0)</f>
        <v>0</v>
      </c>
      <c r="DG6" s="199">
        <f t="shared" ref="DG6:DG65" si="36">RANK(DF6,DF$6:DF$65)</f>
        <v>1</v>
      </c>
      <c r="DH6" s="199">
        <f t="shared" ref="DH6:DH37" si="37">IF($AU6=DH$4,$BM6,0)</f>
        <v>0</v>
      </c>
      <c r="DI6" s="200">
        <f t="shared" ref="DI6:DI65" si="38">RANK(DH6,DH$6:DH$65)</f>
        <v>1</v>
      </c>
      <c r="DJ6" s="262">
        <f>IF(CL6&gt;0.01,CM6,(IF(CN6&gt;0.01,CO6,(IF(CP6&gt;0.01,CQ6,(IF(CR6&gt;0.01,CS6,(IF(CT6&gt;0.01,CU6,(IF(CV6&gt;0.01,CW6,0)))))))))))</f>
        <v>1</v>
      </c>
      <c r="DK6" s="263">
        <f>IF(CX6&gt;0.01,CY6,(IF(CZ6&gt;0.01,DA6,(IF(DB6&gt;0.01,DC6,(IF(DD6&gt;0.01,DE6,(IF(DF6&gt;0.01,DG6,(IF(DH6&gt;0.01,DI6,0)))))))))))</f>
        <v>0</v>
      </c>
      <c r="DL6" s="264">
        <f>DJ6+DK6</f>
        <v>1</v>
      </c>
      <c r="DM6" s="146">
        <f t="shared" ref="DM6:DM37" si="39">IF($AU6=DM$4,$BR6,0)</f>
        <v>13.7</v>
      </c>
      <c r="DN6" s="147">
        <f t="shared" ref="DN6:DN37" si="40">RANK(DM6,DM$6:DM$65)</f>
        <v>2</v>
      </c>
      <c r="DO6" s="147">
        <f t="shared" ref="DO6:DO37" si="41">IF($AU6=DO$4,$BR6,0)</f>
        <v>0</v>
      </c>
      <c r="DP6" s="147">
        <f t="shared" ref="DP6:DP37" si="42">RANK(DO6,DO$6:DO$65)</f>
        <v>9</v>
      </c>
      <c r="DQ6" s="147">
        <f t="shared" ref="DQ6:DQ37" si="43">IF($AU6=DQ$4,$BR6,0)</f>
        <v>0</v>
      </c>
      <c r="DR6" s="147">
        <f t="shared" ref="DR6:DR37" si="44">RANK(DQ6,DQ$6:DQ$65)</f>
        <v>6</v>
      </c>
      <c r="DS6" s="147">
        <f t="shared" ref="DS6:DS37" si="45">IF($AU6=DS$4,$BR6,0)</f>
        <v>0</v>
      </c>
      <c r="DT6" s="147">
        <f t="shared" ref="DT6:DT37" si="46">RANK(DS6,DS$6:DS$65)</f>
        <v>1</v>
      </c>
      <c r="DU6" s="147">
        <f t="shared" ref="DU6:DU37" si="47">IF($AU6=DU$4,$BR6,0)</f>
        <v>0</v>
      </c>
      <c r="DV6" s="147">
        <f t="shared" ref="DV6:DV37" si="48">RANK(DU6,DU$6:DU$65)</f>
        <v>1</v>
      </c>
      <c r="DW6" s="147">
        <f t="shared" ref="DW6:DW37" si="49">IF($AU6=DW$4,$BR6,0)</f>
        <v>0</v>
      </c>
      <c r="DX6" s="147">
        <f t="shared" ref="DX6:DX37" si="50">RANK(DW6,DW$6:DW$65)</f>
        <v>1</v>
      </c>
      <c r="DY6" s="147">
        <f t="shared" ref="DY6:DY37" si="51">IF($AU6=DY$4,$BR6,0)</f>
        <v>0</v>
      </c>
      <c r="DZ6" s="147">
        <f t="shared" ref="DZ6:DZ65" si="52">RANK(DY6,DY$6:DY$65)</f>
        <v>1</v>
      </c>
      <c r="EA6" s="147">
        <f t="shared" ref="EA6:EA37" si="53">IF($AU6=EA$4,$BR6,0)</f>
        <v>0</v>
      </c>
      <c r="EB6" s="147">
        <f t="shared" ref="EB6:EB65" si="54">RANK(EA6,EA$6:EA$65)</f>
        <v>1</v>
      </c>
      <c r="EC6" s="147">
        <f t="shared" ref="EC6:EC37" si="55">IF($AU6=EC$4,$BR6,0)</f>
        <v>0</v>
      </c>
      <c r="ED6" s="147">
        <f t="shared" ref="ED6:ED65" si="56">RANK(EC6,EC$6:EC$65)</f>
        <v>1</v>
      </c>
      <c r="EE6" s="147">
        <f t="shared" ref="EE6:EE37" si="57">IF($AU6=EE$4,$BR6,0)</f>
        <v>0</v>
      </c>
      <c r="EF6" s="147">
        <f t="shared" ref="EF6:EF65" si="58">RANK(EE6,EE$6:EE$65)</f>
        <v>1</v>
      </c>
      <c r="EG6" s="147">
        <f t="shared" ref="EG6:EG37" si="59">IF($AU6=EG$4,$BR6,0)</f>
        <v>0</v>
      </c>
      <c r="EH6" s="147">
        <f t="shared" ref="EH6:EH65" si="60">RANK(EG6,EG$6:EG$65)</f>
        <v>1</v>
      </c>
      <c r="EI6" s="147">
        <f t="shared" ref="EI6:EI37" si="61">IF($AU6=EI$4,$BR6,0)</f>
        <v>0</v>
      </c>
      <c r="EJ6" s="147">
        <f t="shared" ref="EJ6:EJ65" si="62">RANK(EI6,EI$6:EI$65)</f>
        <v>1</v>
      </c>
      <c r="EK6" s="147">
        <f>IF(DM6&gt;0.01,DN6,(IF(DO6&gt;0.01,DP6,(IF(DQ6&gt;0.01,DR6,(IF(DS6&gt;0.01,DT6,(IF(DU6&gt;0.01,DV6,(IF(DW6&gt;0.01,DX6,0)))))))))))</f>
        <v>2</v>
      </c>
      <c r="EL6" s="147">
        <f>IF(DY6&gt;0.01,DZ6,(IF(EA6&gt;0.01,EB6,(IF(EC6&gt;0.01,ED6,(IF(EE6&gt;0.01,EF6,(IF(EG6&gt;0.01,EH6,(IF(EI6&gt;0.01,EJ6,0)))))))))))</f>
        <v>0</v>
      </c>
      <c r="EM6" s="201">
        <f>EK6+EL6</f>
        <v>2</v>
      </c>
      <c r="EN6" s="146">
        <f t="shared" ref="EN6:EN37" si="63">IF($AU6=EN$4,$BW6,0)</f>
        <v>14.1</v>
      </c>
      <c r="EO6" s="147">
        <f t="shared" ref="EO6:EO37" si="64">RANK(EN6,EN$6:EN$65)</f>
        <v>1</v>
      </c>
      <c r="EP6" s="147">
        <f t="shared" ref="EP6:EP37" si="65">IF($AU6=EP$4,$BW6,0)</f>
        <v>0</v>
      </c>
      <c r="EQ6" s="147">
        <f t="shared" ref="EQ6:EQ37" si="66">RANK(EP6,EP$6:EP$65)</f>
        <v>9</v>
      </c>
      <c r="ER6" s="147">
        <f t="shared" ref="ER6:ER37" si="67">IF($AU6=ER$4,$BW6,0)</f>
        <v>0</v>
      </c>
      <c r="ES6" s="147">
        <f t="shared" ref="ES6:ES37" si="68">RANK(ER6,ER$6:ER$65)</f>
        <v>6</v>
      </c>
      <c r="ET6" s="147">
        <f t="shared" ref="ET6:ET37" si="69">IF($AU6=ET$4,$BW6,0)</f>
        <v>0</v>
      </c>
      <c r="EU6" s="147">
        <f t="shared" ref="EU6:EU37" si="70">RANK(ET6,ET$6:ET$65)</f>
        <v>1</v>
      </c>
      <c r="EV6" s="147">
        <f t="shared" ref="EV6:EV37" si="71">IF($AU6=EV$4,$BW6,0)</f>
        <v>0</v>
      </c>
      <c r="EW6" s="147">
        <f t="shared" ref="EW6:EW37" si="72">RANK(EV6,EV$6:EV$65)</f>
        <v>1</v>
      </c>
      <c r="EX6" s="147">
        <f t="shared" ref="EX6:EX37" si="73">IF($AU6=EX$4,$BW6,0)</f>
        <v>0</v>
      </c>
      <c r="EY6" s="147">
        <f t="shared" ref="EY6:EY37" si="74">RANK(EX6,EX$6:EX$65)</f>
        <v>1</v>
      </c>
      <c r="EZ6" s="147">
        <f t="shared" ref="EZ6:EZ37" si="75">IF($AU6=EZ$4,$BW6,0)</f>
        <v>0</v>
      </c>
      <c r="FA6" s="147">
        <f t="shared" ref="FA6:FA65" si="76">RANK(EZ6,EZ$6:EZ$65)</f>
        <v>1</v>
      </c>
      <c r="FB6" s="147">
        <f t="shared" ref="FB6:FB37" si="77">IF($AU6=FB$4,$BW6,0)</f>
        <v>0</v>
      </c>
      <c r="FC6" s="147">
        <f t="shared" ref="FC6:FC65" si="78">RANK(FB6,FB$6:FB$65)</f>
        <v>1</v>
      </c>
      <c r="FD6" s="147">
        <f t="shared" ref="FD6:FD37" si="79">IF($AU6=FD$4,$BW6,0)</f>
        <v>0</v>
      </c>
      <c r="FE6" s="147">
        <f t="shared" ref="FE6:FE65" si="80">RANK(FD6,FD$6:FD$65)</f>
        <v>1</v>
      </c>
      <c r="FF6" s="147">
        <f t="shared" ref="FF6:FF37" si="81">IF($AU6=FF$4,$BW6,0)</f>
        <v>0</v>
      </c>
      <c r="FG6" s="147">
        <f t="shared" ref="FG6:FG65" si="82">RANK(FF6,FF$6:FF$65)</f>
        <v>1</v>
      </c>
      <c r="FH6" s="147">
        <f t="shared" ref="FH6:FH37" si="83">IF($AU6=FH$4,$BW6,0)</f>
        <v>0</v>
      </c>
      <c r="FI6" s="147">
        <f t="shared" ref="FI6:FI65" si="84">RANK(FH6,FH$6:FH$65)</f>
        <v>1</v>
      </c>
      <c r="FJ6" s="147">
        <f t="shared" ref="FJ6:FJ37" si="85">IF($AU6=FJ$4,$BW6,0)</f>
        <v>0</v>
      </c>
      <c r="FK6" s="147">
        <f t="shared" ref="FK6:FK65" si="86">RANK(FJ6,FJ$6:FJ$65)</f>
        <v>1</v>
      </c>
      <c r="FL6" s="147">
        <f>IF(EN6&gt;0.01,EO6,(IF(EP6&gt;0.01,EQ6,(IF(ER6&gt;0.01,ES6,(IF(ET6&gt;0.01,EU6,(IF(EV6&gt;0.01,EW6,(IF(EX6&gt;0.01,EY6,0)))))))))))</f>
        <v>1</v>
      </c>
      <c r="FM6" s="147">
        <f>IF(EZ6&gt;0.01,FA6,(IF(FB6&gt;0.01,FC6,(IF(FD6&gt;0.01,FE6,(IF(FF6&gt;0.01,FG6,(IF(FH6&gt;0.01,FI6,(IF(FJ6&gt;0.01,FK6,0)))))))))))</f>
        <v>0</v>
      </c>
      <c r="FN6" s="201">
        <f>FL6+FM6</f>
        <v>1</v>
      </c>
      <c r="FO6" s="146">
        <f t="shared" ref="FO6:FO37" si="87">IF($AU6=FO$4,$CB6,0)</f>
        <v>14.1</v>
      </c>
      <c r="FP6" s="147">
        <f t="shared" ref="FP6:FP37" si="88">RANK(FO6,FO$6:FO$65)</f>
        <v>2</v>
      </c>
      <c r="FQ6" s="147">
        <f t="shared" ref="FQ6:FQ37" si="89">IF($AU6=FQ$4,$CB6,0)</f>
        <v>0</v>
      </c>
      <c r="FR6" s="147">
        <f t="shared" ref="FR6:FR37" si="90">RANK(FQ6,FQ$6:FQ$65)</f>
        <v>9</v>
      </c>
      <c r="FS6" s="147">
        <f t="shared" ref="FS6:FS37" si="91">IF($AU6=FS$4,$CB6,0)</f>
        <v>0</v>
      </c>
      <c r="FT6" s="147">
        <f t="shared" ref="FT6:FT37" si="92">RANK(FS6,FS$6:FS$65)</f>
        <v>6</v>
      </c>
      <c r="FU6" s="147">
        <f t="shared" ref="FU6:FU37" si="93">IF($AU6=FU$4,$CB6,0)</f>
        <v>0</v>
      </c>
      <c r="FV6" s="147">
        <f t="shared" ref="FV6:FV37" si="94">RANK(FU6,FU$6:FU$65)</f>
        <v>1</v>
      </c>
      <c r="FW6" s="147">
        <f t="shared" ref="FW6:FW37" si="95">IF($AU6=FW$4,$CB6,0)</f>
        <v>0</v>
      </c>
      <c r="FX6" s="147">
        <f t="shared" ref="FX6:FX37" si="96">RANK(FW6,FW$6:FW$65)</f>
        <v>1</v>
      </c>
      <c r="FY6" s="147">
        <f t="shared" ref="FY6:FY37" si="97">IF($AU6=FY$4,$CB6,0)</f>
        <v>0</v>
      </c>
      <c r="FZ6" s="147">
        <f t="shared" ref="FZ6:FZ37" si="98">RANK(FY6,FY$6:FY$65)</f>
        <v>1</v>
      </c>
      <c r="GA6" s="147">
        <f t="shared" ref="GA6:GA37" si="99">IF($AU6=GA$4,$CB6,0)</f>
        <v>0</v>
      </c>
      <c r="GB6" s="147">
        <f t="shared" ref="GB6:GB65" si="100">RANK(GA6,GA$6:GA$65)</f>
        <v>1</v>
      </c>
      <c r="GC6" s="147">
        <f t="shared" ref="GC6:GC37" si="101">IF($AU6=GC$4,$CB6,0)</f>
        <v>0</v>
      </c>
      <c r="GD6" s="147">
        <f t="shared" ref="GD6:GD65" si="102">RANK(GC6,GC$6:GC$65)</f>
        <v>1</v>
      </c>
      <c r="GE6" s="147">
        <f t="shared" ref="GE6:GE37" si="103">IF($AU6=GE$4,$CB6,0)</f>
        <v>0</v>
      </c>
      <c r="GF6" s="147">
        <f t="shared" ref="GF6:GF65" si="104">RANK(GE6,GE$6:GE$65)</f>
        <v>1</v>
      </c>
      <c r="GG6" s="147">
        <f t="shared" ref="GG6:GG37" si="105">IF($AU6=GG$4,$CB6,0)</f>
        <v>0</v>
      </c>
      <c r="GH6" s="147">
        <f t="shared" ref="GH6:GH65" si="106">RANK(GG6,GG$6:GG$65)</f>
        <v>1</v>
      </c>
      <c r="GI6" s="147">
        <f t="shared" ref="GI6:GI37" si="107">IF($AU6=GI$4,$CB6,0)</f>
        <v>0</v>
      </c>
      <c r="GJ6" s="147">
        <f t="shared" ref="GJ6:GJ65" si="108">RANK(GI6,GI$6:GI$65)</f>
        <v>1</v>
      </c>
      <c r="GK6" s="147">
        <f t="shared" ref="GK6:GK37" si="109">IF($AU6=GK$4,$CB6,0)</f>
        <v>0</v>
      </c>
      <c r="GL6" s="147">
        <f t="shared" ref="GL6:GL65" si="110">RANK(GK6,GK$6:GK$65)</f>
        <v>1</v>
      </c>
      <c r="GM6" s="147">
        <f>IF(FO6&gt;0.01,FP6,(IF(FQ6&gt;0.01,FR6,(IF(FS6&gt;0.01,FT6,(IF(FU6&gt;0.01,FV6,(IF(FW6&gt;0.01,FX6,(IF(FY6&gt;0.01,FZ6,0)))))))))))</f>
        <v>2</v>
      </c>
      <c r="GN6" s="147">
        <f>IF(GA6&gt;0.01,GB6,(IF(GC6&gt;0.01,GD6,(IF(GE6&gt;0.01,GF6,(IF(GG6&gt;0.01,GH6,(IF(GI6&gt;0.01,GJ6,(IF(GK6&gt;0.01,GL6,0)))))))))))</f>
        <v>0</v>
      </c>
      <c r="GO6" s="201">
        <f>GM6+GN6</f>
        <v>2</v>
      </c>
      <c r="GP6" s="146">
        <f t="shared" ref="GP6:GP37" si="111">IF($AU6=GP$4,IF(BF6=-1,0,$CD6),0)</f>
        <v>56</v>
      </c>
      <c r="GQ6" s="147">
        <f t="shared" ref="GQ6:GQ37" si="112">RANK(GP6,GP$6:GP$65)</f>
        <v>1</v>
      </c>
      <c r="GR6" s="147">
        <f t="shared" ref="GR6:GR37" si="113">IF($AU6=GR$4,IF($BF6=-1,0,$CD6),0)</f>
        <v>0</v>
      </c>
      <c r="GS6" s="147">
        <f t="shared" ref="GS6:GS37" si="114">RANK(GR6,GR$6:GR$65)</f>
        <v>9</v>
      </c>
      <c r="GT6" s="147">
        <f t="shared" ref="GT6:GT37" si="115">IF($AU6=GT$4,IF($BF6=-1,0,$CD6),0)</f>
        <v>0</v>
      </c>
      <c r="GU6" s="147">
        <f t="shared" ref="GU6:GU37" si="116">RANK(GT6,GT$6:GT$65)</f>
        <v>6</v>
      </c>
      <c r="GV6" s="147">
        <f t="shared" ref="GV6:GV37" si="117">IF($AU6=GV$4,IF($BF6=-1,0,$CD6),0)</f>
        <v>0</v>
      </c>
      <c r="GW6" s="147">
        <f t="shared" ref="GW6:GW37" si="118">RANK(GV6,GV$6:GV$65)</f>
        <v>1</v>
      </c>
      <c r="GX6" s="147">
        <f t="shared" ref="GX6:GX37" si="119">IF($AU6=GX$4,IF(BQ6=-1,0,$CD6),0)</f>
        <v>0</v>
      </c>
      <c r="GY6" s="147">
        <f t="shared" ref="GY6:GY37" si="120">RANK(GX6,GX$6:GX$65)</f>
        <v>1</v>
      </c>
      <c r="GZ6" s="147">
        <f t="shared" ref="GZ6:GZ37" si="121">IF($AU6=GZ$4,IF(BS6=-1,0,$CD6),0)</f>
        <v>0</v>
      </c>
      <c r="HA6" s="147">
        <f t="shared" ref="HA6:HA37" si="122">RANK(GZ6,GZ$6:GZ$65)</f>
        <v>1</v>
      </c>
      <c r="HB6" s="147">
        <f t="shared" ref="HB6:HB37" si="123">IF($AU6=HB$4,$CD6,0)</f>
        <v>0</v>
      </c>
      <c r="HC6" s="147">
        <f t="shared" ref="HC6:HC65" si="124">RANK(HB6,HB$6:HB$65)</f>
        <v>1</v>
      </c>
      <c r="HD6" s="147">
        <f t="shared" ref="HD6:HD37" si="125">IF($AU6=HD$4,$CD6,0)</f>
        <v>0</v>
      </c>
      <c r="HE6" s="147">
        <f t="shared" ref="HE6:HE65" si="126">RANK(HD6,HD$6:HD$65)</f>
        <v>1</v>
      </c>
      <c r="HF6" s="147">
        <f t="shared" ref="HF6:HF37" si="127">IF($AU6=HF$4,$CD6,0)</f>
        <v>0</v>
      </c>
      <c r="HG6" s="147">
        <f t="shared" ref="HG6:HG65" si="128">RANK(HF6,HF$6:HF$65)</f>
        <v>1</v>
      </c>
      <c r="HH6" s="147">
        <f t="shared" ref="HH6:HH37" si="129">IF($AU6=HH$4,$CD6,0)</f>
        <v>0</v>
      </c>
      <c r="HI6" s="147">
        <f t="shared" ref="HI6:HI65" si="130">RANK(HH6,HH$6:HH$65)</f>
        <v>1</v>
      </c>
      <c r="HJ6" s="147">
        <f t="shared" ref="HJ6:HJ37" si="131">IF($AU6=HJ$4,$CD6,0)</f>
        <v>0</v>
      </c>
      <c r="HK6" s="147">
        <f t="shared" ref="HK6:HK65" si="132">RANK(HJ6,HJ$6:HJ$65)</f>
        <v>1</v>
      </c>
      <c r="HL6" s="147">
        <f t="shared" ref="HL6:HL37" si="133">IF($AU6=HL$4,$CD6,0)</f>
        <v>0</v>
      </c>
      <c r="HM6" s="147">
        <f t="shared" ref="HM6:HM65" si="134">RANK(HL6,HL$6:HL$65)</f>
        <v>1</v>
      </c>
      <c r="HN6" s="147">
        <f>IF(GP6&gt;0.01,GQ6,(IF(GR6&gt;0.01,GS6,(IF(GT6&gt;0.01,GU6,(IF(GV6&gt;0.01,GW6,(IF(GX6&gt;0.01,GY6,(IF(GZ6&gt;0.01,HA6,0)))))))))))</f>
        <v>1</v>
      </c>
      <c r="HO6" s="147">
        <f>IF(HB6&gt;0.01,HC6,(IF(HD6&gt;0.01,HE6,(IF(HF6&gt;0.01,HG6,(IF(HH6&gt;0.01,HI6,(IF(HJ6&gt;0.01,HK6,(IF(HL6&gt;0.01,HM6,0)))))))))))</f>
        <v>0</v>
      </c>
      <c r="HP6" s="201">
        <f>HN6+HO6</f>
        <v>1</v>
      </c>
    </row>
    <row r="7" spans="1:224" ht="15" x14ac:dyDescent="0.25">
      <c r="A7" s="123">
        <f t="shared" ref="A7:A65" si="135">AT7</f>
        <v>2</v>
      </c>
      <c r="B7" s="8">
        <f>Namen!B7</f>
        <v>2</v>
      </c>
      <c r="C7" s="170" t="str">
        <f>Namen!C7</f>
        <v>Jacolien André</v>
      </c>
      <c r="D7" s="170" t="str">
        <f>Namen!D7&amp;" "&amp;Namen!E7</f>
        <v>Olvo Wezep</v>
      </c>
      <c r="E7" s="8" t="str">
        <f>Namen!F7</f>
        <v>.</v>
      </c>
      <c r="F7" s="170" t="str">
        <f>Namen!G7</f>
        <v xml:space="preserve">Instap </v>
      </c>
      <c r="G7" s="8" t="str">
        <f>Namen!H7</f>
        <v>D4</v>
      </c>
      <c r="H7" s="8" t="str">
        <f>Namen!I7</f>
        <v>.</v>
      </c>
      <c r="I7" s="8"/>
      <c r="J7" s="8"/>
      <c r="K7" s="171">
        <f>Namen!J7</f>
        <v>38740</v>
      </c>
      <c r="L7" s="8">
        <f>Namen!K7</f>
        <v>0</v>
      </c>
      <c r="M7" s="8">
        <f>Namen!L7</f>
        <v>0</v>
      </c>
      <c r="N7" s="8">
        <f>IF(sorteersom&gt;0.5,Namen!M7,1)</f>
        <v>1</v>
      </c>
      <c r="O7" s="170">
        <f>Namen!N7</f>
        <v>0</v>
      </c>
      <c r="P7" s="202">
        <f>'Ronde 1'!I$8</f>
        <v>4.8</v>
      </c>
      <c r="Q7" s="203">
        <f>'Ronde 1'!R$8</f>
        <v>13.8</v>
      </c>
      <c r="R7" s="203">
        <f>'Ronde 1'!N$8</f>
        <v>0</v>
      </c>
      <c r="S7" s="204">
        <f>'Ronde 1'!I$9</f>
        <v>4.8</v>
      </c>
      <c r="T7" s="203">
        <f>'Ronde 1'!R$9</f>
        <v>14</v>
      </c>
      <c r="U7" s="203">
        <f>'Ronde 1'!N$9</f>
        <v>0</v>
      </c>
      <c r="V7" s="482">
        <f>'Ronde 1'!S$8</f>
        <v>13.9</v>
      </c>
      <c r="W7" s="202">
        <f>'Ronde 2'!I$31</f>
        <v>5.4</v>
      </c>
      <c r="X7" s="204">
        <f>'Ronde 2'!Q31</f>
        <v>8.9</v>
      </c>
      <c r="Y7" s="273">
        <f>'Ronde 2'!N$31</f>
        <v>0</v>
      </c>
      <c r="Z7" s="273">
        <f>'Ronde 2'!P31</f>
        <v>10</v>
      </c>
      <c r="AA7" s="482">
        <f>'Ronde 2'!S$31</f>
        <v>14.3</v>
      </c>
      <c r="AB7" s="483">
        <f>'Ronde 3'!I$43</f>
        <v>5.4</v>
      </c>
      <c r="AC7" s="273">
        <f>'Ronde 3'!Q43</f>
        <v>7.9</v>
      </c>
      <c r="AD7" s="273">
        <f>'Ronde 3'!N$43</f>
        <v>0</v>
      </c>
      <c r="AE7" s="273">
        <f>'Ronde 3'!P43</f>
        <v>10</v>
      </c>
      <c r="AF7" s="482">
        <f>'Ronde 3'!S$43</f>
        <v>13.3</v>
      </c>
      <c r="AG7" s="202">
        <f>'Ronde 4'!I$55</f>
        <v>5.4</v>
      </c>
      <c r="AH7" s="204">
        <f>'Ronde 4'!Q55</f>
        <v>8.9</v>
      </c>
      <c r="AI7" s="273">
        <f>'Ronde 4'!N$55</f>
        <v>0</v>
      </c>
      <c r="AJ7" s="273">
        <f>'Ronde 4'!P55</f>
        <v>10</v>
      </c>
      <c r="AK7" s="482">
        <f>'Ronde 4'!S$55</f>
        <v>14.3</v>
      </c>
      <c r="AL7" s="481">
        <f t="shared" si="0"/>
        <v>55.8</v>
      </c>
      <c r="AM7" s="8">
        <v>2</v>
      </c>
      <c r="AN7" s="175">
        <f t="shared" ref="AN7:AN53" si="136">RANK(AL7,AL$6:AL$61)</f>
        <v>2</v>
      </c>
      <c r="AO7" s="176">
        <f ca="1">RAND()</f>
        <v>0.38543762167937112</v>
      </c>
      <c r="AP7" s="176">
        <v>0.66775772225906582</v>
      </c>
      <c r="AQ7" s="177">
        <f t="shared" si="1"/>
        <v>0</v>
      </c>
      <c r="AR7" s="177">
        <f t="shared" si="2"/>
        <v>280</v>
      </c>
      <c r="AS7" s="178">
        <f t="shared" ref="AS7:AS44" si="137">AN7+AP7+AQ7+AR7</f>
        <v>282.66775772225907</v>
      </c>
      <c r="AT7" s="179">
        <f t="shared" si="3"/>
        <v>2</v>
      </c>
      <c r="AU7" s="180">
        <f t="shared" si="4"/>
        <v>1</v>
      </c>
      <c r="AV7" s="208">
        <f t="shared" si="4"/>
        <v>2</v>
      </c>
      <c r="AW7" s="206" t="str">
        <f t="shared" si="4"/>
        <v>Jacolien André</v>
      </c>
      <c r="AX7" s="270" t="str">
        <f t="shared" si="4"/>
        <v>Olvo Wezep</v>
      </c>
      <c r="AY7" s="205" t="str">
        <f t="shared" si="4"/>
        <v>.</v>
      </c>
      <c r="AZ7" s="208" t="str">
        <f t="shared" si="4"/>
        <v xml:space="preserve">Instap </v>
      </c>
      <c r="BA7" s="208" t="str">
        <f t="shared" si="4"/>
        <v>D4</v>
      </c>
      <c r="BB7" s="208" t="str">
        <f t="shared" si="4"/>
        <v>.</v>
      </c>
      <c r="BC7" s="209">
        <f t="shared" si="4"/>
        <v>38740</v>
      </c>
      <c r="BD7" s="208">
        <f t="shared" si="4"/>
        <v>0</v>
      </c>
      <c r="BE7" s="206">
        <f t="shared" si="5"/>
        <v>0</v>
      </c>
      <c r="BF7" s="208">
        <f t="shared" si="5"/>
        <v>0</v>
      </c>
      <c r="BG7" s="211">
        <f t="shared" si="5"/>
        <v>4.8</v>
      </c>
      <c r="BH7" s="212">
        <f t="shared" si="5"/>
        <v>13.8</v>
      </c>
      <c r="BI7" s="216">
        <f t="shared" si="5"/>
        <v>0</v>
      </c>
      <c r="BJ7" s="213">
        <f t="shared" si="5"/>
        <v>4.8</v>
      </c>
      <c r="BK7" s="212">
        <f t="shared" si="5"/>
        <v>14</v>
      </c>
      <c r="BL7" s="216">
        <f t="shared" si="5"/>
        <v>0</v>
      </c>
      <c r="BM7" s="214">
        <f t="shared" si="5"/>
        <v>13.9</v>
      </c>
      <c r="BN7" s="215">
        <f t="shared" si="6"/>
        <v>2</v>
      </c>
      <c r="BO7" s="211">
        <f t="shared" si="7"/>
        <v>5.4</v>
      </c>
      <c r="BP7" s="292">
        <f t="shared" si="7"/>
        <v>8.9</v>
      </c>
      <c r="BQ7" s="216">
        <f t="shared" si="7"/>
        <v>0</v>
      </c>
      <c r="BR7" s="214">
        <f t="shared" si="7"/>
        <v>14.3</v>
      </c>
      <c r="BS7" s="215">
        <f t="shared" si="8"/>
        <v>1</v>
      </c>
      <c r="BT7" s="211">
        <f t="shared" si="9"/>
        <v>5.4</v>
      </c>
      <c r="BU7" s="292">
        <f t="shared" si="9"/>
        <v>7.9</v>
      </c>
      <c r="BV7" s="216">
        <f t="shared" si="9"/>
        <v>0</v>
      </c>
      <c r="BW7" s="214">
        <f t="shared" si="9"/>
        <v>13.3</v>
      </c>
      <c r="BX7" s="215">
        <f t="shared" si="10"/>
        <v>2</v>
      </c>
      <c r="BY7" s="211">
        <f t="shared" si="11"/>
        <v>5.4</v>
      </c>
      <c r="BZ7" s="292">
        <f t="shared" si="11"/>
        <v>8.9</v>
      </c>
      <c r="CA7" s="216">
        <f t="shared" si="11"/>
        <v>0</v>
      </c>
      <c r="CB7" s="214">
        <f t="shared" si="11"/>
        <v>14.3</v>
      </c>
      <c r="CC7" s="215">
        <f t="shared" si="12"/>
        <v>1</v>
      </c>
      <c r="CD7" s="217">
        <f t="shared" si="13"/>
        <v>55.8</v>
      </c>
      <c r="CE7" s="195">
        <f>IF(CD7=CD6,CE6,HP7)</f>
        <v>2</v>
      </c>
      <c r="CF7" s="162" t="str">
        <f t="shared" ref="CF7:CF60" si="138">IF(BF7=-1,"bm",(IF(BF7=2,"D",IF(CE6=CE7,IF(CE7&lt;0.01," ","&amp;")," "))))</f>
        <v xml:space="preserve"> </v>
      </c>
      <c r="CG7" s="218">
        <f t="shared" si="14"/>
        <v>0</v>
      </c>
      <c r="CH7" s="252">
        <f t="shared" si="14"/>
        <v>0</v>
      </c>
      <c r="CI7" s="219">
        <f>CE7</f>
        <v>2</v>
      </c>
      <c r="CJ7" s="250">
        <f>CG7+CH7+CI7</f>
        <v>2</v>
      </c>
      <c r="CK7" s="129"/>
      <c r="CL7" s="220">
        <f t="shared" si="15"/>
        <v>13.9</v>
      </c>
      <c r="CM7" s="221">
        <f t="shared" si="16"/>
        <v>2</v>
      </c>
      <c r="CN7" s="221">
        <f t="shared" si="17"/>
        <v>0</v>
      </c>
      <c r="CO7" s="221">
        <f t="shared" si="18"/>
        <v>9</v>
      </c>
      <c r="CP7" s="221">
        <f t="shared" si="19"/>
        <v>0</v>
      </c>
      <c r="CQ7" s="221">
        <f t="shared" si="20"/>
        <v>6</v>
      </c>
      <c r="CR7" s="221">
        <f t="shared" si="21"/>
        <v>0</v>
      </c>
      <c r="CS7" s="221">
        <f t="shared" si="22"/>
        <v>1</v>
      </c>
      <c r="CT7" s="221">
        <f t="shared" si="23"/>
        <v>0</v>
      </c>
      <c r="CU7" s="221">
        <f t="shared" si="24"/>
        <v>1</v>
      </c>
      <c r="CV7" s="221">
        <f t="shared" si="25"/>
        <v>0</v>
      </c>
      <c r="CW7" s="222">
        <f t="shared" si="26"/>
        <v>1</v>
      </c>
      <c r="CX7" s="220">
        <f t="shared" si="27"/>
        <v>0</v>
      </c>
      <c r="CY7" s="221">
        <f t="shared" si="28"/>
        <v>1</v>
      </c>
      <c r="CZ7" s="221">
        <f t="shared" si="29"/>
        <v>0</v>
      </c>
      <c r="DA7" s="221">
        <f t="shared" si="30"/>
        <v>1</v>
      </c>
      <c r="DB7" s="221">
        <f t="shared" si="31"/>
        <v>0</v>
      </c>
      <c r="DC7" s="221">
        <f t="shared" si="32"/>
        <v>1</v>
      </c>
      <c r="DD7" s="221">
        <f t="shared" si="33"/>
        <v>0</v>
      </c>
      <c r="DE7" s="221">
        <f t="shared" si="34"/>
        <v>1</v>
      </c>
      <c r="DF7" s="221">
        <f t="shared" si="35"/>
        <v>0</v>
      </c>
      <c r="DG7" s="221">
        <f t="shared" si="36"/>
        <v>1</v>
      </c>
      <c r="DH7" s="221">
        <f t="shared" si="37"/>
        <v>0</v>
      </c>
      <c r="DI7" s="222">
        <f t="shared" si="38"/>
        <v>1</v>
      </c>
      <c r="DJ7" s="265">
        <f t="shared" ref="DJ7:DJ60" si="139">IF(CL7&gt;0.01,CM7,(IF(CN7&gt;0.01,CO7,(IF(CP7&gt;0.01,CQ7,(IF(CR7&gt;0.01,CS7,(IF(CT7&gt;0.01,CU7,(IF(CV7&gt;0.01,CW7,0)))))))))))</f>
        <v>2</v>
      </c>
      <c r="DK7" s="266">
        <f t="shared" ref="DK7:DK60" si="140">IF(CX7&gt;0.01,CY7,(IF(CZ7&gt;0.01,DA7,(IF(DB7&gt;0.01,DC7,(IF(DD7&gt;0.01,DE7,(IF(DF7&gt;0.01,DG7,(IF(DH7&gt;0.01,DI7,0)))))))))))</f>
        <v>0</v>
      </c>
      <c r="DL7" s="267">
        <f t="shared" ref="DL7:DL60" si="141">DJ7+DK7</f>
        <v>2</v>
      </c>
      <c r="DM7" s="224">
        <f t="shared" si="39"/>
        <v>14.3</v>
      </c>
      <c r="DN7" s="225">
        <f t="shared" si="40"/>
        <v>1</v>
      </c>
      <c r="DO7" s="225">
        <f t="shared" si="41"/>
        <v>0</v>
      </c>
      <c r="DP7" s="225">
        <f t="shared" si="42"/>
        <v>9</v>
      </c>
      <c r="DQ7" s="225">
        <f t="shared" si="43"/>
        <v>0</v>
      </c>
      <c r="DR7" s="225">
        <f t="shared" si="44"/>
        <v>6</v>
      </c>
      <c r="DS7" s="225">
        <f t="shared" si="45"/>
        <v>0</v>
      </c>
      <c r="DT7" s="225">
        <f t="shared" si="46"/>
        <v>1</v>
      </c>
      <c r="DU7" s="225">
        <f t="shared" si="47"/>
        <v>0</v>
      </c>
      <c r="DV7" s="225">
        <f t="shared" si="48"/>
        <v>1</v>
      </c>
      <c r="DW7" s="225">
        <f t="shared" si="49"/>
        <v>0</v>
      </c>
      <c r="DX7" s="225">
        <f t="shared" si="50"/>
        <v>1</v>
      </c>
      <c r="DY7" s="225">
        <f t="shared" si="51"/>
        <v>0</v>
      </c>
      <c r="DZ7" s="225">
        <f t="shared" si="52"/>
        <v>1</v>
      </c>
      <c r="EA7" s="225">
        <f t="shared" si="53"/>
        <v>0</v>
      </c>
      <c r="EB7" s="225">
        <f t="shared" si="54"/>
        <v>1</v>
      </c>
      <c r="EC7" s="225">
        <f t="shared" si="55"/>
        <v>0</v>
      </c>
      <c r="ED7" s="225">
        <f t="shared" si="56"/>
        <v>1</v>
      </c>
      <c r="EE7" s="225">
        <f t="shared" si="57"/>
        <v>0</v>
      </c>
      <c r="EF7" s="225">
        <f t="shared" si="58"/>
        <v>1</v>
      </c>
      <c r="EG7" s="225">
        <f t="shared" si="59"/>
        <v>0</v>
      </c>
      <c r="EH7" s="225">
        <f t="shared" si="60"/>
        <v>1</v>
      </c>
      <c r="EI7" s="225">
        <f t="shared" si="61"/>
        <v>0</v>
      </c>
      <c r="EJ7" s="225">
        <f t="shared" si="62"/>
        <v>1</v>
      </c>
      <c r="EK7" s="225">
        <f t="shared" ref="EK7:EK60" si="142">IF(DM7&gt;0.01,DN7,(IF(DO7&gt;0.01,DP7,(IF(DQ7&gt;0.01,DR7,(IF(DS7&gt;0.01,DT7,(IF(DU7&gt;0.01,DV7,(IF(DW7&gt;0.01,DX7,0)))))))))))</f>
        <v>1</v>
      </c>
      <c r="EL7" s="225">
        <f t="shared" ref="EL7:EL60" si="143">IF(DY7&gt;0.01,DZ7,(IF(EA7&gt;0.01,EB7,(IF(EC7&gt;0.01,ED7,(IF(EE7&gt;0.01,EF7,(IF(EG7&gt;0.01,EH7,(IF(EI7&gt;0.01,EJ7,0)))))))))))</f>
        <v>0</v>
      </c>
      <c r="EM7" s="223">
        <f t="shared" ref="EM7:EM60" si="144">EK7+EL7</f>
        <v>1</v>
      </c>
      <c r="EN7" s="224">
        <f t="shared" si="63"/>
        <v>13.3</v>
      </c>
      <c r="EO7" s="225">
        <f t="shared" si="64"/>
        <v>2</v>
      </c>
      <c r="EP7" s="225">
        <f t="shared" si="65"/>
        <v>0</v>
      </c>
      <c r="EQ7" s="225">
        <f t="shared" si="66"/>
        <v>9</v>
      </c>
      <c r="ER7" s="225">
        <f t="shared" si="67"/>
        <v>0</v>
      </c>
      <c r="ES7" s="225">
        <f t="shared" si="68"/>
        <v>6</v>
      </c>
      <c r="ET7" s="225">
        <f t="shared" si="69"/>
        <v>0</v>
      </c>
      <c r="EU7" s="225">
        <f t="shared" si="70"/>
        <v>1</v>
      </c>
      <c r="EV7" s="225">
        <f t="shared" si="71"/>
        <v>0</v>
      </c>
      <c r="EW7" s="225">
        <f t="shared" si="72"/>
        <v>1</v>
      </c>
      <c r="EX7" s="225">
        <f t="shared" si="73"/>
        <v>0</v>
      </c>
      <c r="EY7" s="225">
        <f t="shared" si="74"/>
        <v>1</v>
      </c>
      <c r="EZ7" s="225">
        <f t="shared" si="75"/>
        <v>0</v>
      </c>
      <c r="FA7" s="225">
        <f t="shared" si="76"/>
        <v>1</v>
      </c>
      <c r="FB7" s="225">
        <f t="shared" si="77"/>
        <v>0</v>
      </c>
      <c r="FC7" s="225">
        <f t="shared" si="78"/>
        <v>1</v>
      </c>
      <c r="FD7" s="225">
        <f t="shared" si="79"/>
        <v>0</v>
      </c>
      <c r="FE7" s="225">
        <f t="shared" si="80"/>
        <v>1</v>
      </c>
      <c r="FF7" s="225">
        <f t="shared" si="81"/>
        <v>0</v>
      </c>
      <c r="FG7" s="225">
        <f t="shared" si="82"/>
        <v>1</v>
      </c>
      <c r="FH7" s="225">
        <f t="shared" si="83"/>
        <v>0</v>
      </c>
      <c r="FI7" s="225">
        <f t="shared" si="84"/>
        <v>1</v>
      </c>
      <c r="FJ7" s="225">
        <f t="shared" si="85"/>
        <v>0</v>
      </c>
      <c r="FK7" s="225">
        <f t="shared" si="86"/>
        <v>1</v>
      </c>
      <c r="FL7" s="225">
        <f t="shared" ref="FL7:FL60" si="145">IF(EN7&gt;0.01,EO7,(IF(EP7&gt;0.01,EQ7,(IF(ER7&gt;0.01,ES7,(IF(ET7&gt;0.01,EU7,(IF(EV7&gt;0.01,EW7,(IF(EX7&gt;0.01,EY7,0)))))))))))</f>
        <v>2</v>
      </c>
      <c r="FM7" s="225">
        <f t="shared" ref="FM7:FM60" si="146">IF(EZ7&gt;0.01,FA7,(IF(FB7&gt;0.01,FC7,(IF(FD7&gt;0.01,FE7,(IF(FF7&gt;0.01,FG7,(IF(FH7&gt;0.01,FI7,(IF(FJ7&gt;0.01,FK7,0)))))))))))</f>
        <v>0</v>
      </c>
      <c r="FN7" s="223">
        <f t="shared" ref="FN7:FN60" si="147">FL7+FM7</f>
        <v>2</v>
      </c>
      <c r="FO7" s="224">
        <f t="shared" si="87"/>
        <v>14.3</v>
      </c>
      <c r="FP7" s="225">
        <f t="shared" si="88"/>
        <v>1</v>
      </c>
      <c r="FQ7" s="225">
        <f t="shared" si="89"/>
        <v>0</v>
      </c>
      <c r="FR7" s="225">
        <f t="shared" si="90"/>
        <v>9</v>
      </c>
      <c r="FS7" s="225">
        <f t="shared" si="91"/>
        <v>0</v>
      </c>
      <c r="FT7" s="225">
        <f t="shared" si="92"/>
        <v>6</v>
      </c>
      <c r="FU7" s="225">
        <f t="shared" si="93"/>
        <v>0</v>
      </c>
      <c r="FV7" s="225">
        <f t="shared" si="94"/>
        <v>1</v>
      </c>
      <c r="FW7" s="225">
        <f t="shared" si="95"/>
        <v>0</v>
      </c>
      <c r="FX7" s="225">
        <f t="shared" si="96"/>
        <v>1</v>
      </c>
      <c r="FY7" s="225">
        <f t="shared" si="97"/>
        <v>0</v>
      </c>
      <c r="FZ7" s="225">
        <f t="shared" si="98"/>
        <v>1</v>
      </c>
      <c r="GA7" s="225">
        <f t="shared" si="99"/>
        <v>0</v>
      </c>
      <c r="GB7" s="225">
        <f t="shared" si="100"/>
        <v>1</v>
      </c>
      <c r="GC7" s="225">
        <f t="shared" si="101"/>
        <v>0</v>
      </c>
      <c r="GD7" s="225">
        <f t="shared" si="102"/>
        <v>1</v>
      </c>
      <c r="GE7" s="225">
        <f t="shared" si="103"/>
        <v>0</v>
      </c>
      <c r="GF7" s="225">
        <f t="shared" si="104"/>
        <v>1</v>
      </c>
      <c r="GG7" s="225">
        <f t="shared" si="105"/>
        <v>0</v>
      </c>
      <c r="GH7" s="225">
        <f t="shared" si="106"/>
        <v>1</v>
      </c>
      <c r="GI7" s="225">
        <f t="shared" si="107"/>
        <v>0</v>
      </c>
      <c r="GJ7" s="225">
        <f t="shared" si="108"/>
        <v>1</v>
      </c>
      <c r="GK7" s="225">
        <f t="shared" si="109"/>
        <v>0</v>
      </c>
      <c r="GL7" s="225">
        <f t="shared" si="110"/>
        <v>1</v>
      </c>
      <c r="GM7" s="225">
        <f t="shared" ref="GM7:GM60" si="148">IF(FO7&gt;0.01,FP7,(IF(FQ7&gt;0.01,FR7,(IF(FS7&gt;0.01,FT7,(IF(FU7&gt;0.01,FV7,(IF(FW7&gt;0.01,FX7,(IF(FY7&gt;0.01,FZ7,0)))))))))))</f>
        <v>1</v>
      </c>
      <c r="GN7" s="225">
        <f t="shared" ref="GN7:GN60" si="149">IF(GA7&gt;0.01,GB7,(IF(GC7&gt;0.01,GD7,(IF(GE7&gt;0.01,GF7,(IF(GG7&gt;0.01,GH7,(IF(GI7&gt;0.01,GJ7,(IF(GK7&gt;0.01,GL7,0)))))))))))</f>
        <v>0</v>
      </c>
      <c r="GO7" s="223">
        <f t="shared" ref="GO7:GO60" si="150">GM7+GN7</f>
        <v>1</v>
      </c>
      <c r="GP7" s="224">
        <f t="shared" si="111"/>
        <v>55.8</v>
      </c>
      <c r="GQ7" s="225">
        <f t="shared" si="112"/>
        <v>2</v>
      </c>
      <c r="GR7" s="225">
        <f t="shared" si="113"/>
        <v>0</v>
      </c>
      <c r="GS7" s="225">
        <f t="shared" si="114"/>
        <v>9</v>
      </c>
      <c r="GT7" s="225">
        <f t="shared" si="115"/>
        <v>0</v>
      </c>
      <c r="GU7" s="225">
        <f t="shared" si="116"/>
        <v>6</v>
      </c>
      <c r="GV7" s="225">
        <f t="shared" si="117"/>
        <v>0</v>
      </c>
      <c r="GW7" s="225">
        <f t="shared" si="118"/>
        <v>1</v>
      </c>
      <c r="GX7" s="225">
        <f t="shared" si="119"/>
        <v>0</v>
      </c>
      <c r="GY7" s="225">
        <f t="shared" si="120"/>
        <v>1</v>
      </c>
      <c r="GZ7" s="225">
        <f t="shared" si="121"/>
        <v>0</v>
      </c>
      <c r="HA7" s="225">
        <f t="shared" si="122"/>
        <v>1</v>
      </c>
      <c r="HB7" s="225">
        <f t="shared" si="123"/>
        <v>0</v>
      </c>
      <c r="HC7" s="225">
        <f t="shared" si="124"/>
        <v>1</v>
      </c>
      <c r="HD7" s="225">
        <f t="shared" si="125"/>
        <v>0</v>
      </c>
      <c r="HE7" s="225">
        <f t="shared" si="126"/>
        <v>1</v>
      </c>
      <c r="HF7" s="225">
        <f t="shared" si="127"/>
        <v>0</v>
      </c>
      <c r="HG7" s="225">
        <f t="shared" si="128"/>
        <v>1</v>
      </c>
      <c r="HH7" s="225">
        <f t="shared" si="129"/>
        <v>0</v>
      </c>
      <c r="HI7" s="225">
        <f t="shared" si="130"/>
        <v>1</v>
      </c>
      <c r="HJ7" s="225">
        <f t="shared" si="131"/>
        <v>0</v>
      </c>
      <c r="HK7" s="225">
        <f t="shared" si="132"/>
        <v>1</v>
      </c>
      <c r="HL7" s="225">
        <f t="shared" si="133"/>
        <v>0</v>
      </c>
      <c r="HM7" s="225">
        <f t="shared" si="134"/>
        <v>1</v>
      </c>
      <c r="HN7" s="225">
        <f t="shared" ref="HN7:HN60" si="151">IF(GP7&gt;0.01,GQ7,(IF(GR7&gt;0.01,GS7,(IF(GT7&gt;0.01,GU7,(IF(GV7&gt;0.01,GW7,(IF(GX7&gt;0.01,GY7,(IF(GZ7&gt;0.01,HA7,0)))))))))))</f>
        <v>2</v>
      </c>
      <c r="HO7" s="225">
        <f t="shared" ref="HO7:HO60" si="152">IF(HB7&gt;0.01,HC7,(IF(HD7&gt;0.01,HE7,(IF(HF7&gt;0.01,HG7,(IF(HH7&gt;0.01,HI7,(IF(HJ7&gt;0.01,HK7,(IF(HL7&gt;0.01,HM7,0)))))))))))</f>
        <v>0</v>
      </c>
      <c r="HP7" s="223">
        <f t="shared" ref="HP7:HP60" si="153">HN7+HO7</f>
        <v>2</v>
      </c>
    </row>
    <row r="8" spans="1:224" ht="15" x14ac:dyDescent="0.25">
      <c r="A8" s="123">
        <f t="shared" si="135"/>
        <v>3</v>
      </c>
      <c r="B8" s="8">
        <f>Namen!B8</f>
        <v>3</v>
      </c>
      <c r="C8" s="170" t="str">
        <f>Namen!C8</f>
        <v>Mirjam Kragt</v>
      </c>
      <c r="D8" s="170" t="str">
        <f>Namen!D8&amp;" "&amp;Namen!E8</f>
        <v>Olvo Wezep</v>
      </c>
      <c r="E8" s="8" t="str">
        <f>Namen!F8</f>
        <v>.</v>
      </c>
      <c r="F8" s="170" t="str">
        <f>Namen!G8</f>
        <v xml:space="preserve">Instap </v>
      </c>
      <c r="G8" s="8" t="str">
        <f>Namen!H8</f>
        <v>D4</v>
      </c>
      <c r="H8" s="8" t="str">
        <f>Namen!I8</f>
        <v>.</v>
      </c>
      <c r="I8" s="8"/>
      <c r="J8" s="8"/>
      <c r="K8" s="171">
        <f>Namen!J8</f>
        <v>38733</v>
      </c>
      <c r="L8" s="8">
        <f>Namen!K8</f>
        <v>0</v>
      </c>
      <c r="M8" s="8">
        <f>Namen!L8</f>
        <v>0</v>
      </c>
      <c r="N8" s="8">
        <f>IF(sorteersom&gt;0.5,Namen!M8,1)</f>
        <v>1</v>
      </c>
      <c r="O8" s="170">
        <f>Namen!N8</f>
        <v>0</v>
      </c>
      <c r="P8" s="202">
        <f>'Ronde 1'!I$10</f>
        <v>4.2</v>
      </c>
      <c r="Q8" s="203">
        <f>'Ronde 1'!R$10</f>
        <v>12.4</v>
      </c>
      <c r="R8" s="203">
        <f>'Ronde 1'!N$10</f>
        <v>0</v>
      </c>
      <c r="S8" s="204">
        <f>'Ronde 1'!I$11</f>
        <v>4.5</v>
      </c>
      <c r="T8" s="203">
        <f>'Ronde 1'!R$11</f>
        <v>13</v>
      </c>
      <c r="U8" s="203">
        <f>'Ronde 1'!N$11</f>
        <v>0</v>
      </c>
      <c r="V8" s="482">
        <f>'Ronde 1'!S$10</f>
        <v>12.7</v>
      </c>
      <c r="W8" s="202">
        <f>'Ronde 2'!I$32</f>
        <v>4.5</v>
      </c>
      <c r="X8" s="204">
        <f>'Ronde 2'!Q32</f>
        <v>7.9</v>
      </c>
      <c r="Y8" s="273">
        <f>'Ronde 2'!N$32</f>
        <v>0.3</v>
      </c>
      <c r="Z8" s="273">
        <f>'Ronde 2'!P32</f>
        <v>10</v>
      </c>
      <c r="AA8" s="482">
        <f>'Ronde 2'!S$32</f>
        <v>12.1</v>
      </c>
      <c r="AB8" s="483">
        <f>'Ronde 3'!I$44</f>
        <v>4.5</v>
      </c>
      <c r="AC8" s="273">
        <f>'Ronde 3'!Q44</f>
        <v>7.3</v>
      </c>
      <c r="AD8" s="273">
        <f>'Ronde 3'!N$44</f>
        <v>0</v>
      </c>
      <c r="AE8" s="273">
        <f>'Ronde 3'!P44</f>
        <v>10</v>
      </c>
      <c r="AF8" s="482">
        <f>'Ronde 3'!S$44</f>
        <v>11.8</v>
      </c>
      <c r="AG8" s="202">
        <f>'Ronde 4'!I$56</f>
        <v>5.0999999999999996</v>
      </c>
      <c r="AH8" s="204">
        <f>'Ronde 4'!Q56</f>
        <v>8.6999999999999993</v>
      </c>
      <c r="AI8" s="273">
        <f>'Ronde 4'!N$56</f>
        <v>0</v>
      </c>
      <c r="AJ8" s="273">
        <f>'Ronde 4'!P56</f>
        <v>10</v>
      </c>
      <c r="AK8" s="482">
        <f>'Ronde 4'!S$56</f>
        <v>13.8</v>
      </c>
      <c r="AL8" s="481">
        <f t="shared" si="0"/>
        <v>50.4</v>
      </c>
      <c r="AM8" s="8">
        <v>3</v>
      </c>
      <c r="AN8" s="175">
        <f t="shared" si="136"/>
        <v>11</v>
      </c>
      <c r="AO8" s="176">
        <f t="shared" ref="AO8:AO65" ca="1" si="154">RAND()</f>
        <v>4.5599059478141801E-2</v>
      </c>
      <c r="AP8" s="176">
        <v>0.58372174638548024</v>
      </c>
      <c r="AQ8" s="177">
        <f t="shared" si="1"/>
        <v>0</v>
      </c>
      <c r="AR8" s="177">
        <f t="shared" si="2"/>
        <v>280</v>
      </c>
      <c r="AS8" s="178">
        <f t="shared" si="137"/>
        <v>291.58372174638549</v>
      </c>
      <c r="AT8" s="179">
        <f t="shared" si="3"/>
        <v>3</v>
      </c>
      <c r="AU8" s="180">
        <f t="shared" si="4"/>
        <v>1</v>
      </c>
      <c r="AV8" s="208">
        <f t="shared" si="4"/>
        <v>3</v>
      </c>
      <c r="AW8" s="206" t="str">
        <f t="shared" si="4"/>
        <v>Mirjam Kragt</v>
      </c>
      <c r="AX8" s="270" t="str">
        <f t="shared" si="4"/>
        <v>Olvo Wezep</v>
      </c>
      <c r="AY8" s="205" t="str">
        <f t="shared" si="4"/>
        <v>.</v>
      </c>
      <c r="AZ8" s="208" t="str">
        <f t="shared" si="4"/>
        <v xml:space="preserve">Instap </v>
      </c>
      <c r="BA8" s="208" t="str">
        <f t="shared" si="4"/>
        <v>D4</v>
      </c>
      <c r="BB8" s="208" t="str">
        <f t="shared" si="4"/>
        <v>.</v>
      </c>
      <c r="BC8" s="209">
        <f t="shared" si="4"/>
        <v>38733</v>
      </c>
      <c r="BD8" s="208">
        <f t="shared" si="4"/>
        <v>0</v>
      </c>
      <c r="BE8" s="206">
        <f t="shared" si="5"/>
        <v>0</v>
      </c>
      <c r="BF8" s="208">
        <f t="shared" si="5"/>
        <v>0</v>
      </c>
      <c r="BG8" s="211">
        <f t="shared" si="5"/>
        <v>4.2</v>
      </c>
      <c r="BH8" s="212">
        <f t="shared" si="5"/>
        <v>12.4</v>
      </c>
      <c r="BI8" s="216">
        <f t="shared" si="5"/>
        <v>0</v>
      </c>
      <c r="BJ8" s="213">
        <f t="shared" si="5"/>
        <v>4.5</v>
      </c>
      <c r="BK8" s="212">
        <f t="shared" si="5"/>
        <v>13</v>
      </c>
      <c r="BL8" s="216">
        <f t="shared" si="5"/>
        <v>0</v>
      </c>
      <c r="BM8" s="214">
        <f t="shared" si="5"/>
        <v>12.7</v>
      </c>
      <c r="BN8" s="215">
        <f t="shared" si="6"/>
        <v>3</v>
      </c>
      <c r="BO8" s="211">
        <f t="shared" si="7"/>
        <v>4.5</v>
      </c>
      <c r="BP8" s="292">
        <f t="shared" si="7"/>
        <v>7.9</v>
      </c>
      <c r="BQ8" s="216">
        <f t="shared" si="7"/>
        <v>0.3</v>
      </c>
      <c r="BR8" s="214">
        <f t="shared" si="7"/>
        <v>12.1</v>
      </c>
      <c r="BS8" s="215">
        <f t="shared" si="8"/>
        <v>3</v>
      </c>
      <c r="BT8" s="211">
        <f t="shared" si="9"/>
        <v>4.5</v>
      </c>
      <c r="BU8" s="292">
        <f t="shared" si="9"/>
        <v>7.3</v>
      </c>
      <c r="BV8" s="216">
        <f t="shared" si="9"/>
        <v>0</v>
      </c>
      <c r="BW8" s="214">
        <f t="shared" si="9"/>
        <v>11.8</v>
      </c>
      <c r="BX8" s="215">
        <f t="shared" si="10"/>
        <v>3</v>
      </c>
      <c r="BY8" s="211">
        <f t="shared" si="11"/>
        <v>5.0999999999999996</v>
      </c>
      <c r="BZ8" s="292">
        <f t="shared" si="11"/>
        <v>8.6999999999999993</v>
      </c>
      <c r="CA8" s="216">
        <f t="shared" si="11"/>
        <v>0</v>
      </c>
      <c r="CB8" s="214">
        <f t="shared" si="11"/>
        <v>13.8</v>
      </c>
      <c r="CC8" s="215">
        <f t="shared" si="12"/>
        <v>3</v>
      </c>
      <c r="CD8" s="217">
        <f t="shared" si="13"/>
        <v>50.4</v>
      </c>
      <c r="CE8" s="195">
        <f t="shared" ref="CE8:CE60" si="155">IF(CD8=CD7,CE7,HP8)</f>
        <v>3</v>
      </c>
      <c r="CF8" s="162" t="str">
        <f t="shared" si="138"/>
        <v xml:space="preserve"> </v>
      </c>
      <c r="CG8" s="218">
        <f t="shared" si="14"/>
        <v>0</v>
      </c>
      <c r="CH8" s="252">
        <f t="shared" si="14"/>
        <v>0</v>
      </c>
      <c r="CI8" s="219">
        <f>CE8</f>
        <v>3</v>
      </c>
      <c r="CJ8" s="250">
        <f t="shared" ref="CJ8:CJ60" si="156">CG8+CH8+CI8</f>
        <v>3</v>
      </c>
      <c r="CK8" s="129"/>
      <c r="CL8" s="220">
        <f t="shared" si="15"/>
        <v>12.7</v>
      </c>
      <c r="CM8" s="221">
        <f t="shared" si="16"/>
        <v>3</v>
      </c>
      <c r="CN8" s="221">
        <f t="shared" si="17"/>
        <v>0</v>
      </c>
      <c r="CO8" s="221">
        <f t="shared" si="18"/>
        <v>9</v>
      </c>
      <c r="CP8" s="221">
        <f t="shared" si="19"/>
        <v>0</v>
      </c>
      <c r="CQ8" s="221">
        <f t="shared" si="20"/>
        <v>6</v>
      </c>
      <c r="CR8" s="221">
        <f t="shared" si="21"/>
        <v>0</v>
      </c>
      <c r="CS8" s="221">
        <f t="shared" si="22"/>
        <v>1</v>
      </c>
      <c r="CT8" s="221">
        <f t="shared" si="23"/>
        <v>0</v>
      </c>
      <c r="CU8" s="221">
        <f t="shared" si="24"/>
        <v>1</v>
      </c>
      <c r="CV8" s="221">
        <f t="shared" si="25"/>
        <v>0</v>
      </c>
      <c r="CW8" s="222">
        <f t="shared" si="26"/>
        <v>1</v>
      </c>
      <c r="CX8" s="220">
        <f t="shared" si="27"/>
        <v>0</v>
      </c>
      <c r="CY8" s="221">
        <f t="shared" si="28"/>
        <v>1</v>
      </c>
      <c r="CZ8" s="221">
        <f t="shared" si="29"/>
        <v>0</v>
      </c>
      <c r="DA8" s="221">
        <f t="shared" si="30"/>
        <v>1</v>
      </c>
      <c r="DB8" s="221">
        <f t="shared" si="31"/>
        <v>0</v>
      </c>
      <c r="DC8" s="221">
        <f t="shared" si="32"/>
        <v>1</v>
      </c>
      <c r="DD8" s="221">
        <f t="shared" si="33"/>
        <v>0</v>
      </c>
      <c r="DE8" s="221">
        <f t="shared" si="34"/>
        <v>1</v>
      </c>
      <c r="DF8" s="221">
        <f t="shared" si="35"/>
        <v>0</v>
      </c>
      <c r="DG8" s="221">
        <f t="shared" si="36"/>
        <v>1</v>
      </c>
      <c r="DH8" s="221">
        <f t="shared" si="37"/>
        <v>0</v>
      </c>
      <c r="DI8" s="222">
        <f t="shared" si="38"/>
        <v>1</v>
      </c>
      <c r="DJ8" s="265">
        <f t="shared" si="139"/>
        <v>3</v>
      </c>
      <c r="DK8" s="266">
        <f t="shared" si="140"/>
        <v>0</v>
      </c>
      <c r="DL8" s="267">
        <f t="shared" si="141"/>
        <v>3</v>
      </c>
      <c r="DM8" s="224">
        <f t="shared" si="39"/>
        <v>12.1</v>
      </c>
      <c r="DN8" s="225">
        <f t="shared" si="40"/>
        <v>3</v>
      </c>
      <c r="DO8" s="225">
        <f t="shared" si="41"/>
        <v>0</v>
      </c>
      <c r="DP8" s="225">
        <f t="shared" si="42"/>
        <v>9</v>
      </c>
      <c r="DQ8" s="225">
        <f t="shared" si="43"/>
        <v>0</v>
      </c>
      <c r="DR8" s="225">
        <f t="shared" si="44"/>
        <v>6</v>
      </c>
      <c r="DS8" s="225">
        <f t="shared" si="45"/>
        <v>0</v>
      </c>
      <c r="DT8" s="225">
        <f t="shared" si="46"/>
        <v>1</v>
      </c>
      <c r="DU8" s="225">
        <f t="shared" si="47"/>
        <v>0</v>
      </c>
      <c r="DV8" s="225">
        <f t="shared" si="48"/>
        <v>1</v>
      </c>
      <c r="DW8" s="225">
        <f t="shared" si="49"/>
        <v>0</v>
      </c>
      <c r="DX8" s="225">
        <f t="shared" si="50"/>
        <v>1</v>
      </c>
      <c r="DY8" s="225">
        <f t="shared" si="51"/>
        <v>0</v>
      </c>
      <c r="DZ8" s="225">
        <f t="shared" si="52"/>
        <v>1</v>
      </c>
      <c r="EA8" s="225">
        <f t="shared" si="53"/>
        <v>0</v>
      </c>
      <c r="EB8" s="225">
        <f t="shared" si="54"/>
        <v>1</v>
      </c>
      <c r="EC8" s="225">
        <f t="shared" si="55"/>
        <v>0</v>
      </c>
      <c r="ED8" s="225">
        <f t="shared" si="56"/>
        <v>1</v>
      </c>
      <c r="EE8" s="225">
        <f t="shared" si="57"/>
        <v>0</v>
      </c>
      <c r="EF8" s="225">
        <f t="shared" si="58"/>
        <v>1</v>
      </c>
      <c r="EG8" s="225">
        <f t="shared" si="59"/>
        <v>0</v>
      </c>
      <c r="EH8" s="225">
        <f t="shared" si="60"/>
        <v>1</v>
      </c>
      <c r="EI8" s="225">
        <f t="shared" si="61"/>
        <v>0</v>
      </c>
      <c r="EJ8" s="225">
        <f t="shared" si="62"/>
        <v>1</v>
      </c>
      <c r="EK8" s="225">
        <f t="shared" si="142"/>
        <v>3</v>
      </c>
      <c r="EL8" s="225">
        <f t="shared" si="143"/>
        <v>0</v>
      </c>
      <c r="EM8" s="223">
        <f t="shared" si="144"/>
        <v>3</v>
      </c>
      <c r="EN8" s="224">
        <f t="shared" si="63"/>
        <v>11.8</v>
      </c>
      <c r="EO8" s="225">
        <f t="shared" si="64"/>
        <v>3</v>
      </c>
      <c r="EP8" s="225">
        <f t="shared" si="65"/>
        <v>0</v>
      </c>
      <c r="EQ8" s="225">
        <f t="shared" si="66"/>
        <v>9</v>
      </c>
      <c r="ER8" s="225">
        <f t="shared" si="67"/>
        <v>0</v>
      </c>
      <c r="ES8" s="225">
        <f t="shared" si="68"/>
        <v>6</v>
      </c>
      <c r="ET8" s="225">
        <f t="shared" si="69"/>
        <v>0</v>
      </c>
      <c r="EU8" s="225">
        <f t="shared" si="70"/>
        <v>1</v>
      </c>
      <c r="EV8" s="225">
        <f t="shared" si="71"/>
        <v>0</v>
      </c>
      <c r="EW8" s="225">
        <f t="shared" si="72"/>
        <v>1</v>
      </c>
      <c r="EX8" s="225">
        <f t="shared" si="73"/>
        <v>0</v>
      </c>
      <c r="EY8" s="225">
        <f t="shared" si="74"/>
        <v>1</v>
      </c>
      <c r="EZ8" s="225">
        <f t="shared" si="75"/>
        <v>0</v>
      </c>
      <c r="FA8" s="225">
        <f t="shared" si="76"/>
        <v>1</v>
      </c>
      <c r="FB8" s="225">
        <f t="shared" si="77"/>
        <v>0</v>
      </c>
      <c r="FC8" s="225">
        <f t="shared" si="78"/>
        <v>1</v>
      </c>
      <c r="FD8" s="225">
        <f t="shared" si="79"/>
        <v>0</v>
      </c>
      <c r="FE8" s="225">
        <f t="shared" si="80"/>
        <v>1</v>
      </c>
      <c r="FF8" s="225">
        <f t="shared" si="81"/>
        <v>0</v>
      </c>
      <c r="FG8" s="225">
        <f t="shared" si="82"/>
        <v>1</v>
      </c>
      <c r="FH8" s="225">
        <f t="shared" si="83"/>
        <v>0</v>
      </c>
      <c r="FI8" s="225">
        <f t="shared" si="84"/>
        <v>1</v>
      </c>
      <c r="FJ8" s="225">
        <f t="shared" si="85"/>
        <v>0</v>
      </c>
      <c r="FK8" s="225">
        <f t="shared" si="86"/>
        <v>1</v>
      </c>
      <c r="FL8" s="225">
        <f t="shared" si="145"/>
        <v>3</v>
      </c>
      <c r="FM8" s="225">
        <f t="shared" si="146"/>
        <v>0</v>
      </c>
      <c r="FN8" s="223">
        <f t="shared" si="147"/>
        <v>3</v>
      </c>
      <c r="FO8" s="224">
        <f t="shared" si="87"/>
        <v>13.8</v>
      </c>
      <c r="FP8" s="225">
        <f t="shared" si="88"/>
        <v>3</v>
      </c>
      <c r="FQ8" s="225">
        <f t="shared" si="89"/>
        <v>0</v>
      </c>
      <c r="FR8" s="225">
        <f t="shared" si="90"/>
        <v>9</v>
      </c>
      <c r="FS8" s="225">
        <f t="shared" si="91"/>
        <v>0</v>
      </c>
      <c r="FT8" s="225">
        <f t="shared" si="92"/>
        <v>6</v>
      </c>
      <c r="FU8" s="225">
        <f t="shared" si="93"/>
        <v>0</v>
      </c>
      <c r="FV8" s="225">
        <f t="shared" si="94"/>
        <v>1</v>
      </c>
      <c r="FW8" s="225">
        <f t="shared" si="95"/>
        <v>0</v>
      </c>
      <c r="FX8" s="225">
        <f t="shared" si="96"/>
        <v>1</v>
      </c>
      <c r="FY8" s="225">
        <f t="shared" si="97"/>
        <v>0</v>
      </c>
      <c r="FZ8" s="225">
        <f t="shared" si="98"/>
        <v>1</v>
      </c>
      <c r="GA8" s="225">
        <f t="shared" si="99"/>
        <v>0</v>
      </c>
      <c r="GB8" s="225">
        <f t="shared" si="100"/>
        <v>1</v>
      </c>
      <c r="GC8" s="225">
        <f t="shared" si="101"/>
        <v>0</v>
      </c>
      <c r="GD8" s="225">
        <f t="shared" si="102"/>
        <v>1</v>
      </c>
      <c r="GE8" s="225">
        <f t="shared" si="103"/>
        <v>0</v>
      </c>
      <c r="GF8" s="225">
        <f t="shared" si="104"/>
        <v>1</v>
      </c>
      <c r="GG8" s="225">
        <f t="shared" si="105"/>
        <v>0</v>
      </c>
      <c r="GH8" s="225">
        <f t="shared" si="106"/>
        <v>1</v>
      </c>
      <c r="GI8" s="225">
        <f t="shared" si="107"/>
        <v>0</v>
      </c>
      <c r="GJ8" s="225">
        <f t="shared" si="108"/>
        <v>1</v>
      </c>
      <c r="GK8" s="225">
        <f t="shared" si="109"/>
        <v>0</v>
      </c>
      <c r="GL8" s="225">
        <f t="shared" si="110"/>
        <v>1</v>
      </c>
      <c r="GM8" s="225">
        <f t="shared" si="148"/>
        <v>3</v>
      </c>
      <c r="GN8" s="225">
        <f t="shared" si="149"/>
        <v>0</v>
      </c>
      <c r="GO8" s="223">
        <f t="shared" si="150"/>
        <v>3</v>
      </c>
      <c r="GP8" s="224">
        <f t="shared" si="111"/>
        <v>50.4</v>
      </c>
      <c r="GQ8" s="225">
        <f t="shared" si="112"/>
        <v>3</v>
      </c>
      <c r="GR8" s="225">
        <f t="shared" si="113"/>
        <v>0</v>
      </c>
      <c r="GS8" s="225">
        <f t="shared" si="114"/>
        <v>9</v>
      </c>
      <c r="GT8" s="225">
        <f t="shared" si="115"/>
        <v>0</v>
      </c>
      <c r="GU8" s="225">
        <f t="shared" si="116"/>
        <v>6</v>
      </c>
      <c r="GV8" s="225">
        <f t="shared" si="117"/>
        <v>0</v>
      </c>
      <c r="GW8" s="225">
        <f t="shared" si="118"/>
        <v>1</v>
      </c>
      <c r="GX8" s="225">
        <f t="shared" si="119"/>
        <v>0</v>
      </c>
      <c r="GY8" s="225">
        <f t="shared" si="120"/>
        <v>1</v>
      </c>
      <c r="GZ8" s="225">
        <f t="shared" si="121"/>
        <v>0</v>
      </c>
      <c r="HA8" s="225">
        <f t="shared" si="122"/>
        <v>1</v>
      </c>
      <c r="HB8" s="225">
        <f t="shared" si="123"/>
        <v>0</v>
      </c>
      <c r="HC8" s="225">
        <f t="shared" si="124"/>
        <v>1</v>
      </c>
      <c r="HD8" s="225">
        <f t="shared" si="125"/>
        <v>0</v>
      </c>
      <c r="HE8" s="225">
        <f t="shared" si="126"/>
        <v>1</v>
      </c>
      <c r="HF8" s="225">
        <f t="shared" si="127"/>
        <v>0</v>
      </c>
      <c r="HG8" s="225">
        <f t="shared" si="128"/>
        <v>1</v>
      </c>
      <c r="HH8" s="225">
        <f t="shared" si="129"/>
        <v>0</v>
      </c>
      <c r="HI8" s="225">
        <f t="shared" si="130"/>
        <v>1</v>
      </c>
      <c r="HJ8" s="225">
        <f t="shared" si="131"/>
        <v>0</v>
      </c>
      <c r="HK8" s="225">
        <f t="shared" si="132"/>
        <v>1</v>
      </c>
      <c r="HL8" s="225">
        <f t="shared" si="133"/>
        <v>0</v>
      </c>
      <c r="HM8" s="225">
        <f t="shared" si="134"/>
        <v>1</v>
      </c>
      <c r="HN8" s="225">
        <f t="shared" si="151"/>
        <v>3</v>
      </c>
      <c r="HO8" s="225">
        <f t="shared" si="152"/>
        <v>0</v>
      </c>
      <c r="HP8" s="223">
        <f t="shared" si="153"/>
        <v>3</v>
      </c>
    </row>
    <row r="9" spans="1:224" ht="15" x14ac:dyDescent="0.25">
      <c r="A9" s="123">
        <f t="shared" si="135"/>
        <v>19</v>
      </c>
      <c r="B9" s="8">
        <f>Namen!B9</f>
        <v>78</v>
      </c>
      <c r="C9" s="170" t="str">
        <f>Namen!C9</f>
        <v>Frensis de Groot</v>
      </c>
      <c r="D9" s="170" t="str">
        <f>Namen!D9&amp;" "&amp;Namen!E9</f>
        <v>Olvo Wezep</v>
      </c>
      <c r="E9" s="8" t="str">
        <f>Namen!F9</f>
        <v>.</v>
      </c>
      <c r="F9" s="170" t="str">
        <f>Namen!G9</f>
        <v>pre pre instap 1</v>
      </c>
      <c r="G9" s="8" t="str">
        <f>Namen!H9</f>
        <v>D4</v>
      </c>
      <c r="H9" s="8">
        <f>Namen!I9</f>
        <v>0</v>
      </c>
      <c r="I9" s="8"/>
      <c r="J9" s="8"/>
      <c r="K9" s="171">
        <f>Namen!J9</f>
        <v>39652</v>
      </c>
      <c r="L9" s="8">
        <f>Namen!K9</f>
        <v>0</v>
      </c>
      <c r="M9" s="8">
        <f>Namen!L9</f>
        <v>0</v>
      </c>
      <c r="N9" s="8">
        <f>IF(sorteersom&gt;0.5,Namen!M9,1)</f>
        <v>3</v>
      </c>
      <c r="O9" s="170">
        <f>Namen!N9</f>
        <v>0</v>
      </c>
      <c r="P9" s="202">
        <f>'Ronde 1'!I$12</f>
        <v>0</v>
      </c>
      <c r="Q9" s="203">
        <f>'Ronde 1'!R$12</f>
        <v>0</v>
      </c>
      <c r="R9" s="203">
        <f>'Ronde 1'!N$12</f>
        <v>0</v>
      </c>
      <c r="S9" s="204">
        <f>'Ronde 1'!I$13</f>
        <v>0</v>
      </c>
      <c r="T9" s="203">
        <f>'Ronde 1'!R$13</f>
        <v>0</v>
      </c>
      <c r="U9" s="203">
        <f>'Ronde 1'!N$13</f>
        <v>0</v>
      </c>
      <c r="V9" s="482">
        <f>'Ronde 1'!S$12</f>
        <v>0</v>
      </c>
      <c r="W9" s="202">
        <f>'Ronde 2'!I$33</f>
        <v>0</v>
      </c>
      <c r="X9" s="204">
        <f>'Ronde 2'!Q33</f>
        <v>0</v>
      </c>
      <c r="Y9" s="273">
        <f>'Ronde 2'!N$33</f>
        <v>0</v>
      </c>
      <c r="Z9" s="273">
        <f>'Ronde 2'!P33</f>
        <v>0</v>
      </c>
      <c r="AA9" s="482">
        <f>'Ronde 2'!S$33</f>
        <v>0</v>
      </c>
      <c r="AB9" s="483">
        <f>'Ronde 3'!I$45</f>
        <v>0</v>
      </c>
      <c r="AC9" s="273">
        <f>'Ronde 3'!Q45</f>
        <v>0</v>
      </c>
      <c r="AD9" s="273">
        <f>'Ronde 3'!N$45</f>
        <v>0</v>
      </c>
      <c r="AE9" s="273">
        <f>'Ronde 3'!P45</f>
        <v>0</v>
      </c>
      <c r="AF9" s="482">
        <f>'Ronde 3'!S$45</f>
        <v>0</v>
      </c>
      <c r="AG9" s="202">
        <f>'Ronde 4'!I$57</f>
        <v>0</v>
      </c>
      <c r="AH9" s="204">
        <f>'Ronde 4'!Q57</f>
        <v>0</v>
      </c>
      <c r="AI9" s="273">
        <f>'Ronde 4'!N$57</f>
        <v>0</v>
      </c>
      <c r="AJ9" s="273">
        <f>'Ronde 4'!P57</f>
        <v>0</v>
      </c>
      <c r="AK9" s="482">
        <f>'Ronde 4'!S$57</f>
        <v>0</v>
      </c>
      <c r="AL9" s="481">
        <f t="shared" si="0"/>
        <v>0</v>
      </c>
      <c r="AM9" s="8">
        <v>4</v>
      </c>
      <c r="AN9" s="175">
        <f t="shared" si="136"/>
        <v>17</v>
      </c>
      <c r="AO9" s="176">
        <f t="shared" ca="1" si="154"/>
        <v>0.10819613019951779</v>
      </c>
      <c r="AP9" s="176">
        <v>2.4855228695322973E-2</v>
      </c>
      <c r="AQ9" s="177">
        <f t="shared" si="1"/>
        <v>0</v>
      </c>
      <c r="AR9" s="177">
        <f t="shared" si="2"/>
        <v>680</v>
      </c>
      <c r="AS9" s="178">
        <f t="shared" si="137"/>
        <v>697.02485522869529</v>
      </c>
      <c r="AT9" s="179">
        <f t="shared" si="3"/>
        <v>19</v>
      </c>
      <c r="AU9" s="180">
        <f t="shared" si="4"/>
        <v>1</v>
      </c>
      <c r="AV9" s="208">
        <f t="shared" si="4"/>
        <v>0</v>
      </c>
      <c r="AW9" s="206">
        <f t="shared" si="4"/>
        <v>0</v>
      </c>
      <c r="AX9" s="270">
        <f t="shared" si="4"/>
        <v>0</v>
      </c>
      <c r="AY9" s="205">
        <f t="shared" si="4"/>
        <v>0</v>
      </c>
      <c r="AZ9" s="208">
        <f t="shared" si="4"/>
        <v>0</v>
      </c>
      <c r="BA9" s="208">
        <f t="shared" si="4"/>
        <v>0</v>
      </c>
      <c r="BB9" s="208">
        <f t="shared" si="4"/>
        <v>0</v>
      </c>
      <c r="BC9" s="209">
        <f t="shared" si="4"/>
        <v>0</v>
      </c>
      <c r="BD9" s="208">
        <f t="shared" si="4"/>
        <v>0</v>
      </c>
      <c r="BE9" s="206">
        <f t="shared" si="5"/>
        <v>0</v>
      </c>
      <c r="BF9" s="208">
        <f t="shared" si="5"/>
        <v>0</v>
      </c>
      <c r="BG9" s="211">
        <f t="shared" si="5"/>
        <v>0</v>
      </c>
      <c r="BH9" s="212">
        <f t="shared" si="5"/>
        <v>0</v>
      </c>
      <c r="BI9" s="216">
        <f t="shared" si="5"/>
        <v>0</v>
      </c>
      <c r="BJ9" s="213">
        <f t="shared" si="5"/>
        <v>0</v>
      </c>
      <c r="BK9" s="212">
        <f t="shared" si="5"/>
        <v>0</v>
      </c>
      <c r="BL9" s="216">
        <f t="shared" si="5"/>
        <v>0</v>
      </c>
      <c r="BM9" s="214">
        <f t="shared" si="5"/>
        <v>0</v>
      </c>
      <c r="BN9" s="215">
        <f t="shared" si="6"/>
        <v>0</v>
      </c>
      <c r="BO9" s="211">
        <f t="shared" si="7"/>
        <v>0</v>
      </c>
      <c r="BP9" s="292">
        <f t="shared" si="7"/>
        <v>0</v>
      </c>
      <c r="BQ9" s="216">
        <f t="shared" si="7"/>
        <v>0</v>
      </c>
      <c r="BR9" s="214">
        <f t="shared" si="7"/>
        <v>0</v>
      </c>
      <c r="BS9" s="215">
        <f t="shared" si="8"/>
        <v>0</v>
      </c>
      <c r="BT9" s="211">
        <f t="shared" si="9"/>
        <v>0</v>
      </c>
      <c r="BU9" s="292">
        <f t="shared" si="9"/>
        <v>0</v>
      </c>
      <c r="BV9" s="216">
        <f t="shared" si="9"/>
        <v>0</v>
      </c>
      <c r="BW9" s="214">
        <f t="shared" si="9"/>
        <v>0</v>
      </c>
      <c r="BX9" s="215">
        <f t="shared" si="10"/>
        <v>0</v>
      </c>
      <c r="BY9" s="211">
        <f t="shared" si="11"/>
        <v>0</v>
      </c>
      <c r="BZ9" s="292">
        <f t="shared" si="11"/>
        <v>0</v>
      </c>
      <c r="CA9" s="216">
        <f t="shared" si="11"/>
        <v>0</v>
      </c>
      <c r="CB9" s="214">
        <f t="shared" si="11"/>
        <v>0</v>
      </c>
      <c r="CC9" s="215">
        <f t="shared" si="12"/>
        <v>0</v>
      </c>
      <c r="CD9" s="217">
        <f t="shared" si="13"/>
        <v>0</v>
      </c>
      <c r="CE9" s="195">
        <f t="shared" si="155"/>
        <v>0</v>
      </c>
      <c r="CF9" s="162" t="str">
        <f t="shared" si="138"/>
        <v xml:space="preserve"> </v>
      </c>
      <c r="CG9" s="218">
        <f t="shared" si="14"/>
        <v>0</v>
      </c>
      <c r="CH9" s="252">
        <f t="shared" si="14"/>
        <v>0</v>
      </c>
      <c r="CI9" s="219">
        <f t="shared" ref="CI9:CI60" si="157">CE9</f>
        <v>0</v>
      </c>
      <c r="CJ9" s="250">
        <f t="shared" si="156"/>
        <v>0</v>
      </c>
      <c r="CK9" s="129"/>
      <c r="CL9" s="220">
        <f t="shared" si="15"/>
        <v>0</v>
      </c>
      <c r="CM9" s="221">
        <f t="shared" si="16"/>
        <v>4</v>
      </c>
      <c r="CN9" s="221">
        <f t="shared" si="17"/>
        <v>0</v>
      </c>
      <c r="CO9" s="221">
        <f t="shared" si="18"/>
        <v>9</v>
      </c>
      <c r="CP9" s="221">
        <f t="shared" si="19"/>
        <v>0</v>
      </c>
      <c r="CQ9" s="221">
        <f t="shared" si="20"/>
        <v>6</v>
      </c>
      <c r="CR9" s="221">
        <f t="shared" si="21"/>
        <v>0</v>
      </c>
      <c r="CS9" s="221">
        <f t="shared" si="22"/>
        <v>1</v>
      </c>
      <c r="CT9" s="221">
        <f t="shared" si="23"/>
        <v>0</v>
      </c>
      <c r="CU9" s="221">
        <f t="shared" si="24"/>
        <v>1</v>
      </c>
      <c r="CV9" s="221">
        <f t="shared" si="25"/>
        <v>0</v>
      </c>
      <c r="CW9" s="222">
        <f t="shared" si="26"/>
        <v>1</v>
      </c>
      <c r="CX9" s="220">
        <f t="shared" si="27"/>
        <v>0</v>
      </c>
      <c r="CY9" s="221">
        <f t="shared" si="28"/>
        <v>1</v>
      </c>
      <c r="CZ9" s="221">
        <f t="shared" si="29"/>
        <v>0</v>
      </c>
      <c r="DA9" s="221">
        <f t="shared" si="30"/>
        <v>1</v>
      </c>
      <c r="DB9" s="221">
        <f t="shared" si="31"/>
        <v>0</v>
      </c>
      <c r="DC9" s="221">
        <f t="shared" si="32"/>
        <v>1</v>
      </c>
      <c r="DD9" s="221">
        <f t="shared" si="33"/>
        <v>0</v>
      </c>
      <c r="DE9" s="221">
        <f t="shared" si="34"/>
        <v>1</v>
      </c>
      <c r="DF9" s="221">
        <f t="shared" si="35"/>
        <v>0</v>
      </c>
      <c r="DG9" s="221">
        <f t="shared" si="36"/>
        <v>1</v>
      </c>
      <c r="DH9" s="221">
        <f t="shared" si="37"/>
        <v>0</v>
      </c>
      <c r="DI9" s="222">
        <f t="shared" si="38"/>
        <v>1</v>
      </c>
      <c r="DJ9" s="265">
        <f t="shared" si="139"/>
        <v>0</v>
      </c>
      <c r="DK9" s="266">
        <f t="shared" si="140"/>
        <v>0</v>
      </c>
      <c r="DL9" s="267">
        <f t="shared" si="141"/>
        <v>0</v>
      </c>
      <c r="DM9" s="224">
        <f t="shared" si="39"/>
        <v>0</v>
      </c>
      <c r="DN9" s="225">
        <f t="shared" si="40"/>
        <v>4</v>
      </c>
      <c r="DO9" s="225">
        <f t="shared" si="41"/>
        <v>0</v>
      </c>
      <c r="DP9" s="225">
        <f t="shared" si="42"/>
        <v>9</v>
      </c>
      <c r="DQ9" s="225">
        <f t="shared" si="43"/>
        <v>0</v>
      </c>
      <c r="DR9" s="225">
        <f t="shared" si="44"/>
        <v>6</v>
      </c>
      <c r="DS9" s="225">
        <f t="shared" si="45"/>
        <v>0</v>
      </c>
      <c r="DT9" s="225">
        <f t="shared" si="46"/>
        <v>1</v>
      </c>
      <c r="DU9" s="225">
        <f t="shared" si="47"/>
        <v>0</v>
      </c>
      <c r="DV9" s="225">
        <f t="shared" si="48"/>
        <v>1</v>
      </c>
      <c r="DW9" s="225">
        <f t="shared" si="49"/>
        <v>0</v>
      </c>
      <c r="DX9" s="225">
        <f t="shared" si="50"/>
        <v>1</v>
      </c>
      <c r="DY9" s="225">
        <f t="shared" si="51"/>
        <v>0</v>
      </c>
      <c r="DZ9" s="225">
        <f t="shared" si="52"/>
        <v>1</v>
      </c>
      <c r="EA9" s="225">
        <f t="shared" si="53"/>
        <v>0</v>
      </c>
      <c r="EB9" s="225">
        <f t="shared" si="54"/>
        <v>1</v>
      </c>
      <c r="EC9" s="225">
        <f t="shared" si="55"/>
        <v>0</v>
      </c>
      <c r="ED9" s="225">
        <f t="shared" si="56"/>
        <v>1</v>
      </c>
      <c r="EE9" s="225">
        <f t="shared" si="57"/>
        <v>0</v>
      </c>
      <c r="EF9" s="225">
        <f t="shared" si="58"/>
        <v>1</v>
      </c>
      <c r="EG9" s="225">
        <f t="shared" si="59"/>
        <v>0</v>
      </c>
      <c r="EH9" s="225">
        <f t="shared" si="60"/>
        <v>1</v>
      </c>
      <c r="EI9" s="225">
        <f t="shared" si="61"/>
        <v>0</v>
      </c>
      <c r="EJ9" s="225">
        <f t="shared" si="62"/>
        <v>1</v>
      </c>
      <c r="EK9" s="225">
        <f t="shared" si="142"/>
        <v>0</v>
      </c>
      <c r="EL9" s="225">
        <f t="shared" si="143"/>
        <v>0</v>
      </c>
      <c r="EM9" s="223">
        <f t="shared" si="144"/>
        <v>0</v>
      </c>
      <c r="EN9" s="224">
        <f t="shared" si="63"/>
        <v>0</v>
      </c>
      <c r="EO9" s="225">
        <f t="shared" si="64"/>
        <v>4</v>
      </c>
      <c r="EP9" s="225">
        <f t="shared" si="65"/>
        <v>0</v>
      </c>
      <c r="EQ9" s="225">
        <f t="shared" si="66"/>
        <v>9</v>
      </c>
      <c r="ER9" s="225">
        <f t="shared" si="67"/>
        <v>0</v>
      </c>
      <c r="ES9" s="225">
        <f t="shared" si="68"/>
        <v>6</v>
      </c>
      <c r="ET9" s="225">
        <f t="shared" si="69"/>
        <v>0</v>
      </c>
      <c r="EU9" s="225">
        <f t="shared" si="70"/>
        <v>1</v>
      </c>
      <c r="EV9" s="225">
        <f t="shared" si="71"/>
        <v>0</v>
      </c>
      <c r="EW9" s="225">
        <f t="shared" si="72"/>
        <v>1</v>
      </c>
      <c r="EX9" s="225">
        <f t="shared" si="73"/>
        <v>0</v>
      </c>
      <c r="EY9" s="225">
        <f t="shared" si="74"/>
        <v>1</v>
      </c>
      <c r="EZ9" s="225">
        <f t="shared" si="75"/>
        <v>0</v>
      </c>
      <c r="FA9" s="225">
        <f t="shared" si="76"/>
        <v>1</v>
      </c>
      <c r="FB9" s="225">
        <f t="shared" si="77"/>
        <v>0</v>
      </c>
      <c r="FC9" s="225">
        <f t="shared" si="78"/>
        <v>1</v>
      </c>
      <c r="FD9" s="225">
        <f t="shared" si="79"/>
        <v>0</v>
      </c>
      <c r="FE9" s="225">
        <f t="shared" si="80"/>
        <v>1</v>
      </c>
      <c r="FF9" s="225">
        <f t="shared" si="81"/>
        <v>0</v>
      </c>
      <c r="FG9" s="225">
        <f t="shared" si="82"/>
        <v>1</v>
      </c>
      <c r="FH9" s="225">
        <f t="shared" si="83"/>
        <v>0</v>
      </c>
      <c r="FI9" s="225">
        <f t="shared" si="84"/>
        <v>1</v>
      </c>
      <c r="FJ9" s="225">
        <f t="shared" si="85"/>
        <v>0</v>
      </c>
      <c r="FK9" s="225">
        <f t="shared" si="86"/>
        <v>1</v>
      </c>
      <c r="FL9" s="225">
        <f t="shared" si="145"/>
        <v>0</v>
      </c>
      <c r="FM9" s="225">
        <f t="shared" si="146"/>
        <v>0</v>
      </c>
      <c r="FN9" s="223">
        <f t="shared" si="147"/>
        <v>0</v>
      </c>
      <c r="FO9" s="224">
        <f t="shared" si="87"/>
        <v>0</v>
      </c>
      <c r="FP9" s="225">
        <f t="shared" si="88"/>
        <v>4</v>
      </c>
      <c r="FQ9" s="225">
        <f t="shared" si="89"/>
        <v>0</v>
      </c>
      <c r="FR9" s="225">
        <f t="shared" si="90"/>
        <v>9</v>
      </c>
      <c r="FS9" s="225">
        <f t="shared" si="91"/>
        <v>0</v>
      </c>
      <c r="FT9" s="225">
        <f t="shared" si="92"/>
        <v>6</v>
      </c>
      <c r="FU9" s="225">
        <f t="shared" si="93"/>
        <v>0</v>
      </c>
      <c r="FV9" s="225">
        <f t="shared" si="94"/>
        <v>1</v>
      </c>
      <c r="FW9" s="225">
        <f t="shared" si="95"/>
        <v>0</v>
      </c>
      <c r="FX9" s="225">
        <f t="shared" si="96"/>
        <v>1</v>
      </c>
      <c r="FY9" s="225">
        <f t="shared" si="97"/>
        <v>0</v>
      </c>
      <c r="FZ9" s="225">
        <f t="shared" si="98"/>
        <v>1</v>
      </c>
      <c r="GA9" s="225">
        <f t="shared" si="99"/>
        <v>0</v>
      </c>
      <c r="GB9" s="225">
        <f t="shared" si="100"/>
        <v>1</v>
      </c>
      <c r="GC9" s="225">
        <f t="shared" si="101"/>
        <v>0</v>
      </c>
      <c r="GD9" s="225">
        <f t="shared" si="102"/>
        <v>1</v>
      </c>
      <c r="GE9" s="225">
        <f t="shared" si="103"/>
        <v>0</v>
      </c>
      <c r="GF9" s="225">
        <f t="shared" si="104"/>
        <v>1</v>
      </c>
      <c r="GG9" s="225">
        <f t="shared" si="105"/>
        <v>0</v>
      </c>
      <c r="GH9" s="225">
        <f t="shared" si="106"/>
        <v>1</v>
      </c>
      <c r="GI9" s="225">
        <f t="shared" si="107"/>
        <v>0</v>
      </c>
      <c r="GJ9" s="225">
        <f t="shared" si="108"/>
        <v>1</v>
      </c>
      <c r="GK9" s="225">
        <f t="shared" si="109"/>
        <v>0</v>
      </c>
      <c r="GL9" s="225">
        <f t="shared" si="110"/>
        <v>1</v>
      </c>
      <c r="GM9" s="225">
        <f t="shared" si="148"/>
        <v>0</v>
      </c>
      <c r="GN9" s="225">
        <f t="shared" si="149"/>
        <v>0</v>
      </c>
      <c r="GO9" s="223">
        <f t="shared" si="150"/>
        <v>0</v>
      </c>
      <c r="GP9" s="224">
        <f t="shared" si="111"/>
        <v>0</v>
      </c>
      <c r="GQ9" s="225">
        <f t="shared" si="112"/>
        <v>4</v>
      </c>
      <c r="GR9" s="225">
        <f t="shared" si="113"/>
        <v>0</v>
      </c>
      <c r="GS9" s="225">
        <f t="shared" si="114"/>
        <v>9</v>
      </c>
      <c r="GT9" s="225">
        <f t="shared" si="115"/>
        <v>0</v>
      </c>
      <c r="GU9" s="225">
        <f t="shared" si="116"/>
        <v>6</v>
      </c>
      <c r="GV9" s="225">
        <f t="shared" si="117"/>
        <v>0</v>
      </c>
      <c r="GW9" s="225">
        <f t="shared" si="118"/>
        <v>1</v>
      </c>
      <c r="GX9" s="225">
        <f t="shared" si="119"/>
        <v>0</v>
      </c>
      <c r="GY9" s="225">
        <f t="shared" si="120"/>
        <v>1</v>
      </c>
      <c r="GZ9" s="225">
        <f t="shared" si="121"/>
        <v>0</v>
      </c>
      <c r="HA9" s="225">
        <f t="shared" si="122"/>
        <v>1</v>
      </c>
      <c r="HB9" s="225">
        <f t="shared" si="123"/>
        <v>0</v>
      </c>
      <c r="HC9" s="225">
        <f t="shared" si="124"/>
        <v>1</v>
      </c>
      <c r="HD9" s="225">
        <f t="shared" si="125"/>
        <v>0</v>
      </c>
      <c r="HE9" s="225">
        <f t="shared" si="126"/>
        <v>1</v>
      </c>
      <c r="HF9" s="225">
        <f t="shared" si="127"/>
        <v>0</v>
      </c>
      <c r="HG9" s="225">
        <f t="shared" si="128"/>
        <v>1</v>
      </c>
      <c r="HH9" s="225">
        <f t="shared" si="129"/>
        <v>0</v>
      </c>
      <c r="HI9" s="225">
        <f t="shared" si="130"/>
        <v>1</v>
      </c>
      <c r="HJ9" s="225">
        <f t="shared" si="131"/>
        <v>0</v>
      </c>
      <c r="HK9" s="225">
        <f t="shared" si="132"/>
        <v>1</v>
      </c>
      <c r="HL9" s="225">
        <f t="shared" si="133"/>
        <v>0</v>
      </c>
      <c r="HM9" s="225">
        <f t="shared" si="134"/>
        <v>1</v>
      </c>
      <c r="HN9" s="225">
        <f t="shared" si="151"/>
        <v>0</v>
      </c>
      <c r="HO9" s="225">
        <f t="shared" si="152"/>
        <v>0</v>
      </c>
      <c r="HP9" s="223">
        <f t="shared" si="153"/>
        <v>0</v>
      </c>
    </row>
    <row r="10" spans="1:224" ht="15" x14ac:dyDescent="0.25">
      <c r="A10" s="123">
        <f t="shared" si="135"/>
        <v>44</v>
      </c>
      <c r="B10" s="8">
        <f>Namen!B10</f>
        <v>0</v>
      </c>
      <c r="C10" s="170">
        <f>Namen!C10</f>
        <v>0</v>
      </c>
      <c r="D10" s="170" t="str">
        <f>Namen!D10&amp;" "&amp;Namen!E10</f>
        <v xml:space="preserve"> </v>
      </c>
      <c r="E10" s="8">
        <f>Namen!F10</f>
        <v>0</v>
      </c>
      <c r="F10" s="170">
        <f>Namen!G10</f>
        <v>0</v>
      </c>
      <c r="G10" s="8">
        <f>Namen!H10</f>
        <v>0</v>
      </c>
      <c r="H10" s="8">
        <f>Namen!I10</f>
        <v>0</v>
      </c>
      <c r="I10" s="8"/>
      <c r="J10" s="8"/>
      <c r="K10" s="171">
        <f>Namen!J10</f>
        <v>0</v>
      </c>
      <c r="L10" s="8">
        <f>Namen!K10</f>
        <v>0</v>
      </c>
      <c r="M10" s="8">
        <f>Namen!L10</f>
        <v>0</v>
      </c>
      <c r="N10" s="8">
        <f>IF(sorteersom&gt;0.5,Namen!M10,1)</f>
        <v>0</v>
      </c>
      <c r="O10" s="170">
        <f>Namen!N10</f>
        <v>0</v>
      </c>
      <c r="P10" s="202">
        <f>'Ronde 1'!I$14</f>
        <v>0</v>
      </c>
      <c r="Q10" s="203">
        <f>'Ronde 1'!R$14</f>
        <v>0</v>
      </c>
      <c r="R10" s="203">
        <f>'Ronde 1'!N$14</f>
        <v>0</v>
      </c>
      <c r="S10" s="204">
        <f>'Ronde 1'!I$15</f>
        <v>0</v>
      </c>
      <c r="T10" s="203">
        <f>'Ronde 1'!R$15</f>
        <v>0</v>
      </c>
      <c r="U10" s="203">
        <f>'Ronde 1'!N$15</f>
        <v>0</v>
      </c>
      <c r="V10" s="482">
        <f>'Ronde 1'!S$14</f>
        <v>0</v>
      </c>
      <c r="W10" s="202">
        <f>'Ronde 2'!I$34</f>
        <v>0</v>
      </c>
      <c r="X10" s="204">
        <f>'Ronde 2'!Q34</f>
        <v>0</v>
      </c>
      <c r="Y10" s="273">
        <f>'Ronde 2'!N$34</f>
        <v>0</v>
      </c>
      <c r="Z10" s="273">
        <f>'Ronde 2'!P34</f>
        <v>0</v>
      </c>
      <c r="AA10" s="482">
        <f>'Ronde 2'!S$34</f>
        <v>0</v>
      </c>
      <c r="AB10" s="483">
        <f>'Ronde 3'!I$46</f>
        <v>0</v>
      </c>
      <c r="AC10" s="273">
        <f>'Ronde 3'!Q46</f>
        <v>0</v>
      </c>
      <c r="AD10" s="273">
        <f>'Ronde 3'!N$46</f>
        <v>0</v>
      </c>
      <c r="AE10" s="273">
        <f>'Ronde 3'!P46</f>
        <v>0</v>
      </c>
      <c r="AF10" s="482">
        <f>'Ronde 3'!S$46</f>
        <v>0</v>
      </c>
      <c r="AG10" s="202">
        <f>'Ronde 4'!I$58</f>
        <v>0</v>
      </c>
      <c r="AH10" s="204">
        <f>'Ronde 4'!Q58</f>
        <v>0</v>
      </c>
      <c r="AI10" s="273">
        <f>'Ronde 4'!N$58</f>
        <v>0</v>
      </c>
      <c r="AJ10" s="273">
        <f>'Ronde 4'!P58</f>
        <v>0</v>
      </c>
      <c r="AK10" s="482">
        <f>'Ronde 4'!S$58</f>
        <v>0</v>
      </c>
      <c r="AL10" s="481">
        <f t="shared" si="0"/>
        <v>0</v>
      </c>
      <c r="AM10" s="8">
        <v>5</v>
      </c>
      <c r="AN10" s="175">
        <f t="shared" si="136"/>
        <v>17</v>
      </c>
      <c r="AO10" s="176">
        <f t="shared" ca="1" si="154"/>
        <v>0.2358090809427037</v>
      </c>
      <c r="AP10" s="176">
        <v>0.50390630424751581</v>
      </c>
      <c r="AQ10" s="177">
        <f t="shared" si="1"/>
        <v>140</v>
      </c>
      <c r="AR10" s="177">
        <f t="shared" si="2"/>
        <v>3000</v>
      </c>
      <c r="AS10" s="178">
        <f t="shared" si="137"/>
        <v>3157.5039063042477</v>
      </c>
      <c r="AT10" s="179">
        <f t="shared" si="3"/>
        <v>44</v>
      </c>
      <c r="AU10" s="180">
        <f t="shared" si="4"/>
        <v>2</v>
      </c>
      <c r="AV10" s="208">
        <f t="shared" si="4"/>
        <v>6</v>
      </c>
      <c r="AW10" s="206" t="str">
        <f t="shared" si="4"/>
        <v>Eline Ersieck</v>
      </c>
      <c r="AX10" s="270" t="str">
        <f t="shared" si="4"/>
        <v>Olvo Wezep</v>
      </c>
      <c r="AY10" s="205" t="str">
        <f t="shared" si="4"/>
        <v>.</v>
      </c>
      <c r="AZ10" s="208" t="str">
        <f t="shared" si="4"/>
        <v>pre pre instap 2</v>
      </c>
      <c r="BA10" s="208" t="str">
        <f t="shared" si="4"/>
        <v>D4</v>
      </c>
      <c r="BB10" s="208">
        <f t="shared" si="4"/>
        <v>0</v>
      </c>
      <c r="BC10" s="209">
        <f t="shared" si="4"/>
        <v>39704</v>
      </c>
      <c r="BD10" s="208">
        <f t="shared" si="4"/>
        <v>0</v>
      </c>
      <c r="BE10" s="206">
        <f t="shared" si="5"/>
        <v>0</v>
      </c>
      <c r="BF10" s="208">
        <f t="shared" si="5"/>
        <v>0</v>
      </c>
      <c r="BG10" s="211">
        <f t="shared" si="5"/>
        <v>4.5</v>
      </c>
      <c r="BH10" s="212">
        <f t="shared" si="5"/>
        <v>13.5</v>
      </c>
      <c r="BI10" s="216">
        <f t="shared" si="5"/>
        <v>0</v>
      </c>
      <c r="BJ10" s="213">
        <f t="shared" si="5"/>
        <v>4.5</v>
      </c>
      <c r="BK10" s="212">
        <f t="shared" si="5"/>
        <v>13.4</v>
      </c>
      <c r="BL10" s="216">
        <f t="shared" si="5"/>
        <v>0</v>
      </c>
      <c r="BM10" s="214">
        <f t="shared" si="5"/>
        <v>13.45</v>
      </c>
      <c r="BN10" s="215">
        <f t="shared" si="6"/>
        <v>1</v>
      </c>
      <c r="BO10" s="211">
        <f t="shared" si="7"/>
        <v>5.0999999999999996</v>
      </c>
      <c r="BP10" s="292">
        <f t="shared" si="7"/>
        <v>9.3000000000000007</v>
      </c>
      <c r="BQ10" s="216">
        <f t="shared" si="7"/>
        <v>0</v>
      </c>
      <c r="BR10" s="214">
        <f t="shared" si="7"/>
        <v>14.4</v>
      </c>
      <c r="BS10" s="215">
        <f t="shared" si="8"/>
        <v>1</v>
      </c>
      <c r="BT10" s="211">
        <f t="shared" si="9"/>
        <v>5.4</v>
      </c>
      <c r="BU10" s="292">
        <f t="shared" si="9"/>
        <v>8</v>
      </c>
      <c r="BV10" s="216">
        <f t="shared" si="9"/>
        <v>0</v>
      </c>
      <c r="BW10" s="214">
        <f t="shared" si="9"/>
        <v>13.4</v>
      </c>
      <c r="BX10" s="215">
        <f t="shared" si="10"/>
        <v>1</v>
      </c>
      <c r="BY10" s="211">
        <f t="shared" si="11"/>
        <v>4.8</v>
      </c>
      <c r="BZ10" s="292">
        <f t="shared" si="11"/>
        <v>8.9</v>
      </c>
      <c r="CA10" s="216">
        <f t="shared" si="11"/>
        <v>0</v>
      </c>
      <c r="CB10" s="214">
        <f t="shared" si="11"/>
        <v>13.7</v>
      </c>
      <c r="CC10" s="215">
        <f t="shared" si="12"/>
        <v>4</v>
      </c>
      <c r="CD10" s="217">
        <f t="shared" si="13"/>
        <v>54.95</v>
      </c>
      <c r="CE10" s="195">
        <f t="shared" si="155"/>
        <v>1</v>
      </c>
      <c r="CF10" s="162" t="str">
        <f t="shared" si="138"/>
        <v xml:space="preserve"> </v>
      </c>
      <c r="CG10" s="218">
        <f t="shared" si="14"/>
        <v>0</v>
      </c>
      <c r="CH10" s="252">
        <f t="shared" si="14"/>
        <v>0</v>
      </c>
      <c r="CI10" s="219">
        <f t="shared" si="157"/>
        <v>1</v>
      </c>
      <c r="CJ10" s="250">
        <f t="shared" si="156"/>
        <v>1</v>
      </c>
      <c r="CK10" s="129"/>
      <c r="CL10" s="220">
        <f t="shared" si="15"/>
        <v>0</v>
      </c>
      <c r="CM10" s="221">
        <f t="shared" si="16"/>
        <v>4</v>
      </c>
      <c r="CN10" s="221">
        <f t="shared" si="17"/>
        <v>13.45</v>
      </c>
      <c r="CO10" s="221">
        <f t="shared" si="18"/>
        <v>1</v>
      </c>
      <c r="CP10" s="221">
        <f t="shared" si="19"/>
        <v>0</v>
      </c>
      <c r="CQ10" s="221">
        <f t="shared" si="20"/>
        <v>6</v>
      </c>
      <c r="CR10" s="221">
        <f t="shared" si="21"/>
        <v>0</v>
      </c>
      <c r="CS10" s="221">
        <f t="shared" si="22"/>
        <v>1</v>
      </c>
      <c r="CT10" s="221">
        <f t="shared" si="23"/>
        <v>0</v>
      </c>
      <c r="CU10" s="221">
        <f t="shared" si="24"/>
        <v>1</v>
      </c>
      <c r="CV10" s="221">
        <f t="shared" si="25"/>
        <v>0</v>
      </c>
      <c r="CW10" s="222">
        <f t="shared" si="26"/>
        <v>1</v>
      </c>
      <c r="CX10" s="220">
        <f t="shared" si="27"/>
        <v>0</v>
      </c>
      <c r="CY10" s="221">
        <f t="shared" si="28"/>
        <v>1</v>
      </c>
      <c r="CZ10" s="221">
        <f t="shared" si="29"/>
        <v>0</v>
      </c>
      <c r="DA10" s="221">
        <f t="shared" si="30"/>
        <v>1</v>
      </c>
      <c r="DB10" s="221">
        <f t="shared" si="31"/>
        <v>0</v>
      </c>
      <c r="DC10" s="221">
        <f t="shared" si="32"/>
        <v>1</v>
      </c>
      <c r="DD10" s="221">
        <f t="shared" si="33"/>
        <v>0</v>
      </c>
      <c r="DE10" s="221">
        <f t="shared" si="34"/>
        <v>1</v>
      </c>
      <c r="DF10" s="221">
        <f t="shared" si="35"/>
        <v>0</v>
      </c>
      <c r="DG10" s="221">
        <f t="shared" si="36"/>
        <v>1</v>
      </c>
      <c r="DH10" s="221">
        <f t="shared" si="37"/>
        <v>0</v>
      </c>
      <c r="DI10" s="222">
        <f t="shared" si="38"/>
        <v>1</v>
      </c>
      <c r="DJ10" s="265">
        <f t="shared" si="139"/>
        <v>1</v>
      </c>
      <c r="DK10" s="266">
        <f t="shared" si="140"/>
        <v>0</v>
      </c>
      <c r="DL10" s="267">
        <f t="shared" si="141"/>
        <v>1</v>
      </c>
      <c r="DM10" s="224">
        <f t="shared" si="39"/>
        <v>0</v>
      </c>
      <c r="DN10" s="225">
        <f t="shared" si="40"/>
        <v>4</v>
      </c>
      <c r="DO10" s="225">
        <f t="shared" si="41"/>
        <v>14.4</v>
      </c>
      <c r="DP10" s="225">
        <f t="shared" si="42"/>
        <v>1</v>
      </c>
      <c r="DQ10" s="225">
        <f t="shared" si="43"/>
        <v>0</v>
      </c>
      <c r="DR10" s="225">
        <f t="shared" si="44"/>
        <v>6</v>
      </c>
      <c r="DS10" s="225">
        <f t="shared" si="45"/>
        <v>0</v>
      </c>
      <c r="DT10" s="225">
        <f t="shared" si="46"/>
        <v>1</v>
      </c>
      <c r="DU10" s="225">
        <f t="shared" si="47"/>
        <v>0</v>
      </c>
      <c r="DV10" s="225">
        <f t="shared" si="48"/>
        <v>1</v>
      </c>
      <c r="DW10" s="225">
        <f t="shared" si="49"/>
        <v>0</v>
      </c>
      <c r="DX10" s="225">
        <f t="shared" si="50"/>
        <v>1</v>
      </c>
      <c r="DY10" s="225">
        <f t="shared" si="51"/>
        <v>0</v>
      </c>
      <c r="DZ10" s="225">
        <f t="shared" si="52"/>
        <v>1</v>
      </c>
      <c r="EA10" s="225">
        <f t="shared" si="53"/>
        <v>0</v>
      </c>
      <c r="EB10" s="225">
        <f t="shared" si="54"/>
        <v>1</v>
      </c>
      <c r="EC10" s="225">
        <f t="shared" si="55"/>
        <v>0</v>
      </c>
      <c r="ED10" s="225">
        <f t="shared" si="56"/>
        <v>1</v>
      </c>
      <c r="EE10" s="225">
        <f t="shared" si="57"/>
        <v>0</v>
      </c>
      <c r="EF10" s="225">
        <f t="shared" si="58"/>
        <v>1</v>
      </c>
      <c r="EG10" s="225">
        <f t="shared" si="59"/>
        <v>0</v>
      </c>
      <c r="EH10" s="225">
        <f t="shared" si="60"/>
        <v>1</v>
      </c>
      <c r="EI10" s="225">
        <f t="shared" si="61"/>
        <v>0</v>
      </c>
      <c r="EJ10" s="225">
        <f t="shared" si="62"/>
        <v>1</v>
      </c>
      <c r="EK10" s="225">
        <f t="shared" si="142"/>
        <v>1</v>
      </c>
      <c r="EL10" s="225">
        <f t="shared" si="143"/>
        <v>0</v>
      </c>
      <c r="EM10" s="223">
        <f t="shared" si="144"/>
        <v>1</v>
      </c>
      <c r="EN10" s="224">
        <f t="shared" si="63"/>
        <v>0</v>
      </c>
      <c r="EO10" s="225">
        <f t="shared" si="64"/>
        <v>4</v>
      </c>
      <c r="EP10" s="225">
        <f t="shared" si="65"/>
        <v>13.4</v>
      </c>
      <c r="EQ10" s="225">
        <f t="shared" si="66"/>
        <v>1</v>
      </c>
      <c r="ER10" s="225">
        <f t="shared" si="67"/>
        <v>0</v>
      </c>
      <c r="ES10" s="225">
        <f t="shared" si="68"/>
        <v>6</v>
      </c>
      <c r="ET10" s="225">
        <f t="shared" si="69"/>
        <v>0</v>
      </c>
      <c r="EU10" s="225">
        <f t="shared" si="70"/>
        <v>1</v>
      </c>
      <c r="EV10" s="225">
        <f t="shared" si="71"/>
        <v>0</v>
      </c>
      <c r="EW10" s="225">
        <f t="shared" si="72"/>
        <v>1</v>
      </c>
      <c r="EX10" s="225">
        <f t="shared" si="73"/>
        <v>0</v>
      </c>
      <c r="EY10" s="225">
        <f t="shared" si="74"/>
        <v>1</v>
      </c>
      <c r="EZ10" s="225">
        <f t="shared" si="75"/>
        <v>0</v>
      </c>
      <c r="FA10" s="225">
        <f t="shared" si="76"/>
        <v>1</v>
      </c>
      <c r="FB10" s="225">
        <f t="shared" si="77"/>
        <v>0</v>
      </c>
      <c r="FC10" s="225">
        <f t="shared" si="78"/>
        <v>1</v>
      </c>
      <c r="FD10" s="225">
        <f t="shared" si="79"/>
        <v>0</v>
      </c>
      <c r="FE10" s="225">
        <f t="shared" si="80"/>
        <v>1</v>
      </c>
      <c r="FF10" s="225">
        <f t="shared" si="81"/>
        <v>0</v>
      </c>
      <c r="FG10" s="225">
        <f t="shared" si="82"/>
        <v>1</v>
      </c>
      <c r="FH10" s="225">
        <f t="shared" si="83"/>
        <v>0</v>
      </c>
      <c r="FI10" s="225">
        <f t="shared" si="84"/>
        <v>1</v>
      </c>
      <c r="FJ10" s="225">
        <f t="shared" si="85"/>
        <v>0</v>
      </c>
      <c r="FK10" s="225">
        <f t="shared" si="86"/>
        <v>1</v>
      </c>
      <c r="FL10" s="225">
        <f t="shared" si="145"/>
        <v>1</v>
      </c>
      <c r="FM10" s="225">
        <f t="shared" si="146"/>
        <v>0</v>
      </c>
      <c r="FN10" s="223">
        <f t="shared" si="147"/>
        <v>1</v>
      </c>
      <c r="FO10" s="224">
        <f t="shared" si="87"/>
        <v>0</v>
      </c>
      <c r="FP10" s="225">
        <f t="shared" si="88"/>
        <v>4</v>
      </c>
      <c r="FQ10" s="225">
        <f t="shared" si="89"/>
        <v>13.7</v>
      </c>
      <c r="FR10" s="225">
        <f t="shared" si="90"/>
        <v>4</v>
      </c>
      <c r="FS10" s="225">
        <f t="shared" si="91"/>
        <v>0</v>
      </c>
      <c r="FT10" s="225">
        <f t="shared" si="92"/>
        <v>6</v>
      </c>
      <c r="FU10" s="225">
        <f t="shared" si="93"/>
        <v>0</v>
      </c>
      <c r="FV10" s="225">
        <f t="shared" si="94"/>
        <v>1</v>
      </c>
      <c r="FW10" s="225">
        <f t="shared" si="95"/>
        <v>0</v>
      </c>
      <c r="FX10" s="225">
        <f t="shared" si="96"/>
        <v>1</v>
      </c>
      <c r="FY10" s="225">
        <f t="shared" si="97"/>
        <v>0</v>
      </c>
      <c r="FZ10" s="225">
        <f t="shared" si="98"/>
        <v>1</v>
      </c>
      <c r="GA10" s="225">
        <f t="shared" si="99"/>
        <v>0</v>
      </c>
      <c r="GB10" s="225">
        <f t="shared" si="100"/>
        <v>1</v>
      </c>
      <c r="GC10" s="225">
        <f t="shared" si="101"/>
        <v>0</v>
      </c>
      <c r="GD10" s="225">
        <f t="shared" si="102"/>
        <v>1</v>
      </c>
      <c r="GE10" s="225">
        <f t="shared" si="103"/>
        <v>0</v>
      </c>
      <c r="GF10" s="225">
        <f t="shared" si="104"/>
        <v>1</v>
      </c>
      <c r="GG10" s="225">
        <f t="shared" si="105"/>
        <v>0</v>
      </c>
      <c r="GH10" s="225">
        <f t="shared" si="106"/>
        <v>1</v>
      </c>
      <c r="GI10" s="225">
        <f t="shared" si="107"/>
        <v>0</v>
      </c>
      <c r="GJ10" s="225">
        <f t="shared" si="108"/>
        <v>1</v>
      </c>
      <c r="GK10" s="225">
        <f t="shared" si="109"/>
        <v>0</v>
      </c>
      <c r="GL10" s="225">
        <f t="shared" si="110"/>
        <v>1</v>
      </c>
      <c r="GM10" s="225">
        <f t="shared" si="148"/>
        <v>4</v>
      </c>
      <c r="GN10" s="225">
        <f t="shared" si="149"/>
        <v>0</v>
      </c>
      <c r="GO10" s="223">
        <f t="shared" si="150"/>
        <v>4</v>
      </c>
      <c r="GP10" s="224">
        <f t="shared" si="111"/>
        <v>0</v>
      </c>
      <c r="GQ10" s="225">
        <f t="shared" si="112"/>
        <v>4</v>
      </c>
      <c r="GR10" s="225">
        <f t="shared" si="113"/>
        <v>54.95</v>
      </c>
      <c r="GS10" s="225">
        <f t="shared" si="114"/>
        <v>1</v>
      </c>
      <c r="GT10" s="225">
        <f t="shared" si="115"/>
        <v>0</v>
      </c>
      <c r="GU10" s="225">
        <f t="shared" si="116"/>
        <v>6</v>
      </c>
      <c r="GV10" s="225">
        <f t="shared" si="117"/>
        <v>0</v>
      </c>
      <c r="GW10" s="225">
        <f t="shared" si="118"/>
        <v>1</v>
      </c>
      <c r="GX10" s="225">
        <f t="shared" si="119"/>
        <v>0</v>
      </c>
      <c r="GY10" s="225">
        <f t="shared" si="120"/>
        <v>1</v>
      </c>
      <c r="GZ10" s="225">
        <f t="shared" si="121"/>
        <v>0</v>
      </c>
      <c r="HA10" s="225">
        <f t="shared" si="122"/>
        <v>1</v>
      </c>
      <c r="HB10" s="225">
        <f t="shared" si="123"/>
        <v>0</v>
      </c>
      <c r="HC10" s="225">
        <f t="shared" si="124"/>
        <v>1</v>
      </c>
      <c r="HD10" s="225">
        <f t="shared" si="125"/>
        <v>0</v>
      </c>
      <c r="HE10" s="225">
        <f t="shared" si="126"/>
        <v>1</v>
      </c>
      <c r="HF10" s="225">
        <f t="shared" si="127"/>
        <v>0</v>
      </c>
      <c r="HG10" s="225">
        <f t="shared" si="128"/>
        <v>1</v>
      </c>
      <c r="HH10" s="225">
        <f t="shared" si="129"/>
        <v>0</v>
      </c>
      <c r="HI10" s="225">
        <f t="shared" si="130"/>
        <v>1</v>
      </c>
      <c r="HJ10" s="225">
        <f t="shared" si="131"/>
        <v>0</v>
      </c>
      <c r="HK10" s="225">
        <f t="shared" si="132"/>
        <v>1</v>
      </c>
      <c r="HL10" s="225">
        <f t="shared" si="133"/>
        <v>0</v>
      </c>
      <c r="HM10" s="225">
        <f t="shared" si="134"/>
        <v>1</v>
      </c>
      <c r="HN10" s="225">
        <f t="shared" si="151"/>
        <v>1</v>
      </c>
      <c r="HO10" s="225">
        <f t="shared" si="152"/>
        <v>0</v>
      </c>
      <c r="HP10" s="223">
        <f t="shared" si="153"/>
        <v>1</v>
      </c>
    </row>
    <row r="11" spans="1:224" ht="15" x14ac:dyDescent="0.25">
      <c r="A11" s="123">
        <f t="shared" si="135"/>
        <v>36</v>
      </c>
      <c r="B11" s="8">
        <f>Namen!B11</f>
        <v>0</v>
      </c>
      <c r="C11" s="170">
        <f>Namen!C11</f>
        <v>0</v>
      </c>
      <c r="D11" s="170" t="str">
        <f>Namen!D11&amp;" "&amp;Namen!E11</f>
        <v xml:space="preserve"> </v>
      </c>
      <c r="E11" s="8">
        <f>Namen!F11</f>
        <v>0</v>
      </c>
      <c r="F11" s="170">
        <f>Namen!G11</f>
        <v>0</v>
      </c>
      <c r="G11" s="8">
        <f>Namen!H11</f>
        <v>0</v>
      </c>
      <c r="H11" s="8">
        <f>Namen!I11</f>
        <v>0</v>
      </c>
      <c r="I11" s="8"/>
      <c r="J11" s="8"/>
      <c r="K11" s="171">
        <f>Namen!J11</f>
        <v>0</v>
      </c>
      <c r="L11" s="8">
        <f>Namen!K11</f>
        <v>0</v>
      </c>
      <c r="M11" s="8">
        <f>Namen!L11</f>
        <v>0</v>
      </c>
      <c r="N11" s="8">
        <f>IF(sorteersom&gt;0.5,Namen!M11,1)</f>
        <v>0</v>
      </c>
      <c r="O11" s="170">
        <f>Namen!N11</f>
        <v>0</v>
      </c>
      <c r="P11" s="202">
        <f>'Ronde 1'!I$16</f>
        <v>0</v>
      </c>
      <c r="Q11" s="203">
        <f>'Ronde 1'!R$16</f>
        <v>0</v>
      </c>
      <c r="R11" s="203">
        <f>'Ronde 1'!N$16</f>
        <v>0</v>
      </c>
      <c r="S11" s="204">
        <f>'Ronde 1'!I$17</f>
        <v>0</v>
      </c>
      <c r="T11" s="203">
        <f>'Ronde 1'!R$17</f>
        <v>0</v>
      </c>
      <c r="U11" s="203">
        <f>'Ronde 1'!N$17</f>
        <v>0</v>
      </c>
      <c r="V11" s="482">
        <f>'Ronde 1'!S$16</f>
        <v>0</v>
      </c>
      <c r="W11" s="202">
        <f>'Ronde 2'!I$35</f>
        <v>0</v>
      </c>
      <c r="X11" s="204">
        <f>'Ronde 2'!Q35</f>
        <v>0</v>
      </c>
      <c r="Y11" s="273">
        <f>'Ronde 2'!N$35</f>
        <v>0</v>
      </c>
      <c r="Z11" s="273">
        <f>'Ronde 2'!P35</f>
        <v>0</v>
      </c>
      <c r="AA11" s="482">
        <f>'Ronde 2'!S$35</f>
        <v>0</v>
      </c>
      <c r="AB11" s="483">
        <f>'Ronde 3'!I$47</f>
        <v>0</v>
      </c>
      <c r="AC11" s="273">
        <f>'Ronde 3'!Q47</f>
        <v>0</v>
      </c>
      <c r="AD11" s="273">
        <f>'Ronde 3'!N$47</f>
        <v>0</v>
      </c>
      <c r="AE11" s="273">
        <f>'Ronde 3'!P47</f>
        <v>0</v>
      </c>
      <c r="AF11" s="482">
        <f>'Ronde 3'!S$47</f>
        <v>0</v>
      </c>
      <c r="AG11" s="202">
        <f>'Ronde 4'!I$59</f>
        <v>0</v>
      </c>
      <c r="AH11" s="204">
        <f>'Ronde 4'!Q59</f>
        <v>0</v>
      </c>
      <c r="AI11" s="273">
        <f>'Ronde 4'!N$59</f>
        <v>0</v>
      </c>
      <c r="AJ11" s="273">
        <f>'Ronde 4'!P59</f>
        <v>0</v>
      </c>
      <c r="AK11" s="482">
        <f>'Ronde 4'!S$59</f>
        <v>0</v>
      </c>
      <c r="AL11" s="481">
        <f t="shared" si="0"/>
        <v>0</v>
      </c>
      <c r="AM11" s="8">
        <v>6</v>
      </c>
      <c r="AN11" s="175">
        <f t="shared" si="136"/>
        <v>17</v>
      </c>
      <c r="AO11" s="176">
        <f t="shared" ca="1" si="154"/>
        <v>0.48614983181804772</v>
      </c>
      <c r="AP11" s="176">
        <v>0.3186648482866854</v>
      </c>
      <c r="AQ11" s="177">
        <f t="shared" si="1"/>
        <v>140</v>
      </c>
      <c r="AR11" s="177">
        <f t="shared" si="2"/>
        <v>3000</v>
      </c>
      <c r="AS11" s="178">
        <f t="shared" si="137"/>
        <v>3157.3186648482865</v>
      </c>
      <c r="AT11" s="179">
        <f t="shared" si="3"/>
        <v>36</v>
      </c>
      <c r="AU11" s="180">
        <f t="shared" si="4"/>
        <v>2</v>
      </c>
      <c r="AV11" s="208">
        <f t="shared" si="4"/>
        <v>11</v>
      </c>
      <c r="AW11" s="206" t="str">
        <f t="shared" si="4"/>
        <v>Lara Chrispijn</v>
      </c>
      <c r="AX11" s="270" t="str">
        <f t="shared" si="4"/>
        <v>Olvo wezep</v>
      </c>
      <c r="AY11" s="205" t="str">
        <f t="shared" si="4"/>
        <v>.</v>
      </c>
      <c r="AZ11" s="208" t="str">
        <f t="shared" si="4"/>
        <v>pre pre instap 2</v>
      </c>
      <c r="BA11" s="208" t="str">
        <f t="shared" si="4"/>
        <v>D4</v>
      </c>
      <c r="BB11" s="208">
        <f t="shared" si="4"/>
        <v>0</v>
      </c>
      <c r="BC11" s="209">
        <f t="shared" si="4"/>
        <v>39696</v>
      </c>
      <c r="BD11" s="208">
        <f t="shared" si="4"/>
        <v>0</v>
      </c>
      <c r="BE11" s="206">
        <f t="shared" si="5"/>
        <v>0</v>
      </c>
      <c r="BF11" s="208">
        <f t="shared" si="5"/>
        <v>0</v>
      </c>
      <c r="BG11" s="211">
        <f t="shared" si="5"/>
        <v>4.2</v>
      </c>
      <c r="BH11" s="212">
        <f t="shared" si="5"/>
        <v>12.7</v>
      </c>
      <c r="BI11" s="216">
        <f t="shared" si="5"/>
        <v>0</v>
      </c>
      <c r="BJ11" s="213">
        <f t="shared" si="5"/>
        <v>4.5</v>
      </c>
      <c r="BK11" s="212">
        <f t="shared" si="5"/>
        <v>12.2</v>
      </c>
      <c r="BL11" s="216">
        <f t="shared" si="5"/>
        <v>0</v>
      </c>
      <c r="BM11" s="214">
        <f t="shared" si="5"/>
        <v>12.45</v>
      </c>
      <c r="BN11" s="215">
        <f t="shared" si="6"/>
        <v>7</v>
      </c>
      <c r="BO11" s="211">
        <f t="shared" si="7"/>
        <v>5.0999999999999996</v>
      </c>
      <c r="BP11" s="292">
        <f t="shared" si="7"/>
        <v>8.1</v>
      </c>
      <c r="BQ11" s="216">
        <f t="shared" si="7"/>
        <v>0</v>
      </c>
      <c r="BR11" s="214">
        <f t="shared" si="7"/>
        <v>13.2</v>
      </c>
      <c r="BS11" s="215">
        <f t="shared" si="8"/>
        <v>2</v>
      </c>
      <c r="BT11" s="211">
        <f t="shared" si="9"/>
        <v>5.0999999999999996</v>
      </c>
      <c r="BU11" s="292">
        <f t="shared" si="9"/>
        <v>8</v>
      </c>
      <c r="BV11" s="216">
        <f t="shared" si="9"/>
        <v>0</v>
      </c>
      <c r="BW11" s="214">
        <f t="shared" si="9"/>
        <v>13.1</v>
      </c>
      <c r="BX11" s="215">
        <f t="shared" si="10"/>
        <v>2</v>
      </c>
      <c r="BY11" s="211">
        <f t="shared" si="11"/>
        <v>5.4</v>
      </c>
      <c r="BZ11" s="292">
        <f t="shared" si="11"/>
        <v>8.8000000000000007</v>
      </c>
      <c r="CA11" s="216">
        <f t="shared" si="11"/>
        <v>0</v>
      </c>
      <c r="CB11" s="214">
        <f t="shared" si="11"/>
        <v>14.2</v>
      </c>
      <c r="CC11" s="215">
        <f t="shared" si="12"/>
        <v>1</v>
      </c>
      <c r="CD11" s="217">
        <f t="shared" si="13"/>
        <v>52.95</v>
      </c>
      <c r="CE11" s="195">
        <f t="shared" si="155"/>
        <v>2</v>
      </c>
      <c r="CF11" s="162" t="str">
        <f t="shared" si="138"/>
        <v xml:space="preserve"> </v>
      </c>
      <c r="CG11" s="218">
        <f t="shared" si="14"/>
        <v>0</v>
      </c>
      <c r="CH11" s="252">
        <f t="shared" si="14"/>
        <v>0</v>
      </c>
      <c r="CI11" s="219">
        <f t="shared" si="157"/>
        <v>2</v>
      </c>
      <c r="CJ11" s="250">
        <f t="shared" si="156"/>
        <v>2</v>
      </c>
      <c r="CK11" s="129"/>
      <c r="CL11" s="220">
        <f t="shared" si="15"/>
        <v>0</v>
      </c>
      <c r="CM11" s="221">
        <f t="shared" si="16"/>
        <v>4</v>
      </c>
      <c r="CN11" s="221">
        <f t="shared" si="17"/>
        <v>12.45</v>
      </c>
      <c r="CO11" s="221">
        <f t="shared" si="18"/>
        <v>7</v>
      </c>
      <c r="CP11" s="221">
        <f t="shared" si="19"/>
        <v>0</v>
      </c>
      <c r="CQ11" s="221">
        <f t="shared" si="20"/>
        <v>6</v>
      </c>
      <c r="CR11" s="221">
        <f t="shared" si="21"/>
        <v>0</v>
      </c>
      <c r="CS11" s="221">
        <f t="shared" si="22"/>
        <v>1</v>
      </c>
      <c r="CT11" s="221">
        <f t="shared" si="23"/>
        <v>0</v>
      </c>
      <c r="CU11" s="221">
        <f t="shared" si="24"/>
        <v>1</v>
      </c>
      <c r="CV11" s="221">
        <f t="shared" si="25"/>
        <v>0</v>
      </c>
      <c r="CW11" s="222">
        <f t="shared" si="26"/>
        <v>1</v>
      </c>
      <c r="CX11" s="220">
        <f t="shared" si="27"/>
        <v>0</v>
      </c>
      <c r="CY11" s="221">
        <f t="shared" si="28"/>
        <v>1</v>
      </c>
      <c r="CZ11" s="221">
        <f t="shared" si="29"/>
        <v>0</v>
      </c>
      <c r="DA11" s="221">
        <f t="shared" si="30"/>
        <v>1</v>
      </c>
      <c r="DB11" s="221">
        <f t="shared" si="31"/>
        <v>0</v>
      </c>
      <c r="DC11" s="221">
        <f t="shared" si="32"/>
        <v>1</v>
      </c>
      <c r="DD11" s="221">
        <f t="shared" si="33"/>
        <v>0</v>
      </c>
      <c r="DE11" s="221">
        <f t="shared" si="34"/>
        <v>1</v>
      </c>
      <c r="DF11" s="221">
        <f t="shared" si="35"/>
        <v>0</v>
      </c>
      <c r="DG11" s="221">
        <f t="shared" si="36"/>
        <v>1</v>
      </c>
      <c r="DH11" s="221">
        <f t="shared" si="37"/>
        <v>0</v>
      </c>
      <c r="DI11" s="222">
        <f t="shared" si="38"/>
        <v>1</v>
      </c>
      <c r="DJ11" s="265">
        <f t="shared" si="139"/>
        <v>7</v>
      </c>
      <c r="DK11" s="266">
        <f t="shared" si="140"/>
        <v>0</v>
      </c>
      <c r="DL11" s="267">
        <f t="shared" si="141"/>
        <v>7</v>
      </c>
      <c r="DM11" s="224">
        <f t="shared" si="39"/>
        <v>0</v>
      </c>
      <c r="DN11" s="225">
        <f t="shared" si="40"/>
        <v>4</v>
      </c>
      <c r="DO11" s="225">
        <f t="shared" si="41"/>
        <v>13.2</v>
      </c>
      <c r="DP11" s="225">
        <f t="shared" si="42"/>
        <v>2</v>
      </c>
      <c r="DQ11" s="225">
        <f t="shared" si="43"/>
        <v>0</v>
      </c>
      <c r="DR11" s="225">
        <f t="shared" si="44"/>
        <v>6</v>
      </c>
      <c r="DS11" s="225">
        <f t="shared" si="45"/>
        <v>0</v>
      </c>
      <c r="DT11" s="225">
        <f t="shared" si="46"/>
        <v>1</v>
      </c>
      <c r="DU11" s="225">
        <f t="shared" si="47"/>
        <v>0</v>
      </c>
      <c r="DV11" s="225">
        <f t="shared" si="48"/>
        <v>1</v>
      </c>
      <c r="DW11" s="225">
        <f t="shared" si="49"/>
        <v>0</v>
      </c>
      <c r="DX11" s="225">
        <f t="shared" si="50"/>
        <v>1</v>
      </c>
      <c r="DY11" s="225">
        <f t="shared" si="51"/>
        <v>0</v>
      </c>
      <c r="DZ11" s="225">
        <f t="shared" si="52"/>
        <v>1</v>
      </c>
      <c r="EA11" s="225">
        <f t="shared" si="53"/>
        <v>0</v>
      </c>
      <c r="EB11" s="225">
        <f t="shared" si="54"/>
        <v>1</v>
      </c>
      <c r="EC11" s="225">
        <f t="shared" si="55"/>
        <v>0</v>
      </c>
      <c r="ED11" s="225">
        <f t="shared" si="56"/>
        <v>1</v>
      </c>
      <c r="EE11" s="225">
        <f t="shared" si="57"/>
        <v>0</v>
      </c>
      <c r="EF11" s="225">
        <f t="shared" si="58"/>
        <v>1</v>
      </c>
      <c r="EG11" s="225">
        <f t="shared" si="59"/>
        <v>0</v>
      </c>
      <c r="EH11" s="225">
        <f t="shared" si="60"/>
        <v>1</v>
      </c>
      <c r="EI11" s="225">
        <f t="shared" si="61"/>
        <v>0</v>
      </c>
      <c r="EJ11" s="225">
        <f t="shared" si="62"/>
        <v>1</v>
      </c>
      <c r="EK11" s="225">
        <f t="shared" si="142"/>
        <v>2</v>
      </c>
      <c r="EL11" s="225">
        <f t="shared" si="143"/>
        <v>0</v>
      </c>
      <c r="EM11" s="223">
        <f t="shared" si="144"/>
        <v>2</v>
      </c>
      <c r="EN11" s="224">
        <f t="shared" si="63"/>
        <v>0</v>
      </c>
      <c r="EO11" s="225">
        <f t="shared" si="64"/>
        <v>4</v>
      </c>
      <c r="EP11" s="225">
        <f t="shared" si="65"/>
        <v>13.1</v>
      </c>
      <c r="EQ11" s="225">
        <f t="shared" si="66"/>
        <v>2</v>
      </c>
      <c r="ER11" s="225">
        <f t="shared" si="67"/>
        <v>0</v>
      </c>
      <c r="ES11" s="225">
        <f t="shared" si="68"/>
        <v>6</v>
      </c>
      <c r="ET11" s="225">
        <f t="shared" si="69"/>
        <v>0</v>
      </c>
      <c r="EU11" s="225">
        <f t="shared" si="70"/>
        <v>1</v>
      </c>
      <c r="EV11" s="225">
        <f t="shared" si="71"/>
        <v>0</v>
      </c>
      <c r="EW11" s="225">
        <f t="shared" si="72"/>
        <v>1</v>
      </c>
      <c r="EX11" s="225">
        <f t="shared" si="73"/>
        <v>0</v>
      </c>
      <c r="EY11" s="225">
        <f t="shared" si="74"/>
        <v>1</v>
      </c>
      <c r="EZ11" s="225">
        <f t="shared" si="75"/>
        <v>0</v>
      </c>
      <c r="FA11" s="225">
        <f t="shared" si="76"/>
        <v>1</v>
      </c>
      <c r="FB11" s="225">
        <f t="shared" si="77"/>
        <v>0</v>
      </c>
      <c r="FC11" s="225">
        <f t="shared" si="78"/>
        <v>1</v>
      </c>
      <c r="FD11" s="225">
        <f t="shared" si="79"/>
        <v>0</v>
      </c>
      <c r="FE11" s="225">
        <f t="shared" si="80"/>
        <v>1</v>
      </c>
      <c r="FF11" s="225">
        <f t="shared" si="81"/>
        <v>0</v>
      </c>
      <c r="FG11" s="225">
        <f t="shared" si="82"/>
        <v>1</v>
      </c>
      <c r="FH11" s="225">
        <f t="shared" si="83"/>
        <v>0</v>
      </c>
      <c r="FI11" s="225">
        <f t="shared" si="84"/>
        <v>1</v>
      </c>
      <c r="FJ11" s="225">
        <f t="shared" si="85"/>
        <v>0</v>
      </c>
      <c r="FK11" s="225">
        <f t="shared" si="86"/>
        <v>1</v>
      </c>
      <c r="FL11" s="225">
        <f t="shared" si="145"/>
        <v>2</v>
      </c>
      <c r="FM11" s="225">
        <f t="shared" si="146"/>
        <v>0</v>
      </c>
      <c r="FN11" s="223">
        <f t="shared" si="147"/>
        <v>2</v>
      </c>
      <c r="FO11" s="224">
        <f t="shared" si="87"/>
        <v>0</v>
      </c>
      <c r="FP11" s="225">
        <f t="shared" si="88"/>
        <v>4</v>
      </c>
      <c r="FQ11" s="225">
        <f t="shared" si="89"/>
        <v>14.2</v>
      </c>
      <c r="FR11" s="225">
        <f t="shared" si="90"/>
        <v>1</v>
      </c>
      <c r="FS11" s="225">
        <f t="shared" si="91"/>
        <v>0</v>
      </c>
      <c r="FT11" s="225">
        <f t="shared" si="92"/>
        <v>6</v>
      </c>
      <c r="FU11" s="225">
        <f t="shared" si="93"/>
        <v>0</v>
      </c>
      <c r="FV11" s="225">
        <f t="shared" si="94"/>
        <v>1</v>
      </c>
      <c r="FW11" s="225">
        <f t="shared" si="95"/>
        <v>0</v>
      </c>
      <c r="FX11" s="225">
        <f t="shared" si="96"/>
        <v>1</v>
      </c>
      <c r="FY11" s="225">
        <f t="shared" si="97"/>
        <v>0</v>
      </c>
      <c r="FZ11" s="225">
        <f t="shared" si="98"/>
        <v>1</v>
      </c>
      <c r="GA11" s="225">
        <f t="shared" si="99"/>
        <v>0</v>
      </c>
      <c r="GB11" s="225">
        <f t="shared" si="100"/>
        <v>1</v>
      </c>
      <c r="GC11" s="225">
        <f t="shared" si="101"/>
        <v>0</v>
      </c>
      <c r="GD11" s="225">
        <f t="shared" si="102"/>
        <v>1</v>
      </c>
      <c r="GE11" s="225">
        <f t="shared" si="103"/>
        <v>0</v>
      </c>
      <c r="GF11" s="225">
        <f t="shared" si="104"/>
        <v>1</v>
      </c>
      <c r="GG11" s="225">
        <f t="shared" si="105"/>
        <v>0</v>
      </c>
      <c r="GH11" s="225">
        <f t="shared" si="106"/>
        <v>1</v>
      </c>
      <c r="GI11" s="225">
        <f t="shared" si="107"/>
        <v>0</v>
      </c>
      <c r="GJ11" s="225">
        <f t="shared" si="108"/>
        <v>1</v>
      </c>
      <c r="GK11" s="225">
        <f t="shared" si="109"/>
        <v>0</v>
      </c>
      <c r="GL11" s="225">
        <f t="shared" si="110"/>
        <v>1</v>
      </c>
      <c r="GM11" s="225">
        <f t="shared" si="148"/>
        <v>1</v>
      </c>
      <c r="GN11" s="225">
        <f t="shared" si="149"/>
        <v>0</v>
      </c>
      <c r="GO11" s="223">
        <f t="shared" si="150"/>
        <v>1</v>
      </c>
      <c r="GP11" s="224">
        <f t="shared" si="111"/>
        <v>0</v>
      </c>
      <c r="GQ11" s="225">
        <f t="shared" si="112"/>
        <v>4</v>
      </c>
      <c r="GR11" s="225">
        <f t="shared" si="113"/>
        <v>52.95</v>
      </c>
      <c r="GS11" s="225">
        <f t="shared" si="114"/>
        <v>2</v>
      </c>
      <c r="GT11" s="225">
        <f t="shared" si="115"/>
        <v>0</v>
      </c>
      <c r="GU11" s="225">
        <f t="shared" si="116"/>
        <v>6</v>
      </c>
      <c r="GV11" s="225">
        <f t="shared" si="117"/>
        <v>0</v>
      </c>
      <c r="GW11" s="225">
        <f t="shared" si="118"/>
        <v>1</v>
      </c>
      <c r="GX11" s="225">
        <f t="shared" si="119"/>
        <v>0</v>
      </c>
      <c r="GY11" s="225">
        <f t="shared" si="120"/>
        <v>1</v>
      </c>
      <c r="GZ11" s="225">
        <f t="shared" si="121"/>
        <v>0</v>
      </c>
      <c r="HA11" s="225">
        <f t="shared" si="122"/>
        <v>1</v>
      </c>
      <c r="HB11" s="225">
        <f t="shared" si="123"/>
        <v>0</v>
      </c>
      <c r="HC11" s="225">
        <f t="shared" si="124"/>
        <v>1</v>
      </c>
      <c r="HD11" s="225">
        <f t="shared" si="125"/>
        <v>0</v>
      </c>
      <c r="HE11" s="225">
        <f t="shared" si="126"/>
        <v>1</v>
      </c>
      <c r="HF11" s="225">
        <f t="shared" si="127"/>
        <v>0</v>
      </c>
      <c r="HG11" s="225">
        <f t="shared" si="128"/>
        <v>1</v>
      </c>
      <c r="HH11" s="225">
        <f t="shared" si="129"/>
        <v>0</v>
      </c>
      <c r="HI11" s="225">
        <f t="shared" si="130"/>
        <v>1</v>
      </c>
      <c r="HJ11" s="225">
        <f t="shared" si="131"/>
        <v>0</v>
      </c>
      <c r="HK11" s="225">
        <f t="shared" si="132"/>
        <v>1</v>
      </c>
      <c r="HL11" s="225">
        <f t="shared" si="133"/>
        <v>0</v>
      </c>
      <c r="HM11" s="225">
        <f t="shared" si="134"/>
        <v>1</v>
      </c>
      <c r="HN11" s="225">
        <f t="shared" si="151"/>
        <v>2</v>
      </c>
      <c r="HO11" s="225">
        <f t="shared" si="152"/>
        <v>0</v>
      </c>
      <c r="HP11" s="223">
        <f t="shared" si="153"/>
        <v>2</v>
      </c>
    </row>
    <row r="12" spans="1:224" ht="15" x14ac:dyDescent="0.25">
      <c r="A12" s="123">
        <f t="shared" si="135"/>
        <v>54</v>
      </c>
      <c r="B12" s="8">
        <f>Namen!B12</f>
        <v>0</v>
      </c>
      <c r="C12" s="170">
        <f>Namen!C12</f>
        <v>0</v>
      </c>
      <c r="D12" s="170" t="str">
        <f>Namen!D12&amp;" "&amp;Namen!E12</f>
        <v xml:space="preserve"> </v>
      </c>
      <c r="E12" s="8">
        <f>Namen!F12</f>
        <v>0</v>
      </c>
      <c r="F12" s="170">
        <f>Namen!G12</f>
        <v>0</v>
      </c>
      <c r="G12" s="8">
        <f>Namen!H12</f>
        <v>0</v>
      </c>
      <c r="H12" s="8">
        <f>Namen!I12</f>
        <v>0</v>
      </c>
      <c r="I12" s="8"/>
      <c r="J12" s="8"/>
      <c r="K12" s="171">
        <f>Namen!J12</f>
        <v>0</v>
      </c>
      <c r="L12" s="8">
        <f>Namen!K12</f>
        <v>0</v>
      </c>
      <c r="M12" s="8">
        <f>Namen!L12</f>
        <v>0</v>
      </c>
      <c r="N12" s="8">
        <f>IF(sorteersom&gt;0.5,Namen!M12,1)</f>
        <v>0</v>
      </c>
      <c r="O12" s="170">
        <f>Namen!N12</f>
        <v>0</v>
      </c>
      <c r="P12" s="202">
        <f>'Ronde 1'!I$18</f>
        <v>0</v>
      </c>
      <c r="Q12" s="203">
        <f>'Ronde 1'!R$18</f>
        <v>0</v>
      </c>
      <c r="R12" s="203">
        <f>'Ronde 1'!N$18</f>
        <v>0</v>
      </c>
      <c r="S12" s="204">
        <f>'Ronde 1'!I$19</f>
        <v>0</v>
      </c>
      <c r="T12" s="203">
        <f>'Ronde 1'!R$19</f>
        <v>0</v>
      </c>
      <c r="U12" s="203">
        <f>'Ronde 1'!N$19</f>
        <v>0</v>
      </c>
      <c r="V12" s="482">
        <f>'Ronde 1'!S$18</f>
        <v>0</v>
      </c>
      <c r="W12" s="202">
        <f>'Ronde 2'!I$36</f>
        <v>0</v>
      </c>
      <c r="X12" s="204">
        <f>'Ronde 2'!Q36</f>
        <v>0</v>
      </c>
      <c r="Y12" s="273">
        <f>'Ronde 2'!N$36</f>
        <v>0</v>
      </c>
      <c r="Z12" s="273">
        <f>'Ronde 2'!P36</f>
        <v>0</v>
      </c>
      <c r="AA12" s="482">
        <f>'Ronde 2'!S$36</f>
        <v>0</v>
      </c>
      <c r="AB12" s="483">
        <f>'Ronde 3'!I$48</f>
        <v>0</v>
      </c>
      <c r="AC12" s="273">
        <f>'Ronde 3'!Q48</f>
        <v>0</v>
      </c>
      <c r="AD12" s="273">
        <f>'Ronde 3'!N$48</f>
        <v>0</v>
      </c>
      <c r="AE12" s="273">
        <f>'Ronde 3'!P48</f>
        <v>0</v>
      </c>
      <c r="AF12" s="482">
        <f>'Ronde 3'!S$48</f>
        <v>0</v>
      </c>
      <c r="AG12" s="202">
        <f>'Ronde 4'!I$60</f>
        <v>0</v>
      </c>
      <c r="AH12" s="204">
        <f>'Ronde 4'!Q60</f>
        <v>0</v>
      </c>
      <c r="AI12" s="273">
        <f>'Ronde 4'!N$60</f>
        <v>0</v>
      </c>
      <c r="AJ12" s="273">
        <f>'Ronde 4'!P60</f>
        <v>0</v>
      </c>
      <c r="AK12" s="482">
        <f>'Ronde 4'!S$60</f>
        <v>0</v>
      </c>
      <c r="AL12" s="481">
        <f t="shared" si="0"/>
        <v>0</v>
      </c>
      <c r="AM12" s="8">
        <v>7</v>
      </c>
      <c r="AN12" s="175">
        <f t="shared" si="136"/>
        <v>17</v>
      </c>
      <c r="AO12" s="176">
        <f t="shared" ca="1" si="154"/>
        <v>0.98898270804283939</v>
      </c>
      <c r="AP12" s="176">
        <v>0.83320533264149232</v>
      </c>
      <c r="AQ12" s="177">
        <f t="shared" si="1"/>
        <v>140</v>
      </c>
      <c r="AR12" s="177">
        <f t="shared" si="2"/>
        <v>3000</v>
      </c>
      <c r="AS12" s="178">
        <f t="shared" si="137"/>
        <v>3157.8332053326417</v>
      </c>
      <c r="AT12" s="179">
        <f t="shared" si="3"/>
        <v>54</v>
      </c>
      <c r="AU12" s="180">
        <f t="shared" si="4"/>
        <v>2</v>
      </c>
      <c r="AV12" s="208">
        <f t="shared" si="4"/>
        <v>5</v>
      </c>
      <c r="AW12" s="206" t="str">
        <f t="shared" si="4"/>
        <v>Amber van Nieuwenhoven</v>
      </c>
      <c r="AX12" s="270" t="str">
        <f t="shared" si="4"/>
        <v>Olvo Wezep</v>
      </c>
      <c r="AY12" s="205" t="str">
        <f t="shared" si="4"/>
        <v>.</v>
      </c>
      <c r="AZ12" s="208" t="str">
        <f t="shared" si="4"/>
        <v>pre pre instap 2</v>
      </c>
      <c r="BA12" s="208" t="str">
        <f t="shared" si="4"/>
        <v>D4</v>
      </c>
      <c r="BB12" s="208">
        <f t="shared" si="4"/>
        <v>0</v>
      </c>
      <c r="BC12" s="209">
        <f t="shared" si="4"/>
        <v>39706</v>
      </c>
      <c r="BD12" s="208">
        <f t="shared" si="4"/>
        <v>0</v>
      </c>
      <c r="BE12" s="206">
        <f t="shared" si="5"/>
        <v>0</v>
      </c>
      <c r="BF12" s="208">
        <f t="shared" si="5"/>
        <v>0</v>
      </c>
      <c r="BG12" s="211">
        <f t="shared" si="5"/>
        <v>4.5</v>
      </c>
      <c r="BH12" s="212">
        <f t="shared" si="5"/>
        <v>13.5</v>
      </c>
      <c r="BI12" s="216">
        <f t="shared" si="5"/>
        <v>0</v>
      </c>
      <c r="BJ12" s="213">
        <f t="shared" si="5"/>
        <v>4.5</v>
      </c>
      <c r="BK12" s="212">
        <f t="shared" si="5"/>
        <v>12.5</v>
      </c>
      <c r="BL12" s="216">
        <f t="shared" si="5"/>
        <v>0</v>
      </c>
      <c r="BM12" s="214">
        <f t="shared" si="5"/>
        <v>13</v>
      </c>
      <c r="BN12" s="215">
        <f t="shared" si="6"/>
        <v>3</v>
      </c>
      <c r="BO12" s="211">
        <f t="shared" si="7"/>
        <v>4.5</v>
      </c>
      <c r="BP12" s="292">
        <f t="shared" si="7"/>
        <v>8.1</v>
      </c>
      <c r="BQ12" s="216">
        <f t="shared" si="7"/>
        <v>0</v>
      </c>
      <c r="BR12" s="214">
        <f t="shared" si="7"/>
        <v>12.6</v>
      </c>
      <c r="BS12" s="215">
        <f t="shared" si="8"/>
        <v>3</v>
      </c>
      <c r="BT12" s="211">
        <f t="shared" si="9"/>
        <v>4.5</v>
      </c>
      <c r="BU12" s="292">
        <f t="shared" si="9"/>
        <v>8.5</v>
      </c>
      <c r="BV12" s="216">
        <f t="shared" si="9"/>
        <v>0</v>
      </c>
      <c r="BW12" s="214">
        <f t="shared" si="9"/>
        <v>13</v>
      </c>
      <c r="BX12" s="215">
        <f t="shared" si="10"/>
        <v>3</v>
      </c>
      <c r="BY12" s="211">
        <f t="shared" si="11"/>
        <v>4.8</v>
      </c>
      <c r="BZ12" s="292">
        <f t="shared" si="11"/>
        <v>8.6999999999999993</v>
      </c>
      <c r="CA12" s="216">
        <f t="shared" si="11"/>
        <v>0</v>
      </c>
      <c r="CB12" s="214">
        <f t="shared" si="11"/>
        <v>13.5</v>
      </c>
      <c r="CC12" s="215">
        <f t="shared" si="12"/>
        <v>5</v>
      </c>
      <c r="CD12" s="217">
        <f t="shared" si="13"/>
        <v>52.1</v>
      </c>
      <c r="CE12" s="195">
        <f t="shared" si="155"/>
        <v>3</v>
      </c>
      <c r="CF12" s="162" t="str">
        <f t="shared" si="138"/>
        <v xml:space="preserve"> </v>
      </c>
      <c r="CG12" s="218">
        <f t="shared" si="14"/>
        <v>0</v>
      </c>
      <c r="CH12" s="252">
        <f t="shared" si="14"/>
        <v>0</v>
      </c>
      <c r="CI12" s="219">
        <f t="shared" si="157"/>
        <v>3</v>
      </c>
      <c r="CJ12" s="250">
        <f t="shared" si="156"/>
        <v>3</v>
      </c>
      <c r="CK12" s="129"/>
      <c r="CL12" s="220">
        <f t="shared" si="15"/>
        <v>0</v>
      </c>
      <c r="CM12" s="221">
        <f t="shared" si="16"/>
        <v>4</v>
      </c>
      <c r="CN12" s="221">
        <f t="shared" si="17"/>
        <v>13</v>
      </c>
      <c r="CO12" s="221">
        <f t="shared" si="18"/>
        <v>3</v>
      </c>
      <c r="CP12" s="221">
        <f t="shared" si="19"/>
        <v>0</v>
      </c>
      <c r="CQ12" s="221">
        <f t="shared" si="20"/>
        <v>6</v>
      </c>
      <c r="CR12" s="221">
        <f t="shared" si="21"/>
        <v>0</v>
      </c>
      <c r="CS12" s="221">
        <f t="shared" si="22"/>
        <v>1</v>
      </c>
      <c r="CT12" s="221">
        <f t="shared" si="23"/>
        <v>0</v>
      </c>
      <c r="CU12" s="221">
        <f t="shared" si="24"/>
        <v>1</v>
      </c>
      <c r="CV12" s="221">
        <f t="shared" si="25"/>
        <v>0</v>
      </c>
      <c r="CW12" s="222">
        <f t="shared" si="26"/>
        <v>1</v>
      </c>
      <c r="CX12" s="220">
        <f t="shared" si="27"/>
        <v>0</v>
      </c>
      <c r="CY12" s="221">
        <f t="shared" si="28"/>
        <v>1</v>
      </c>
      <c r="CZ12" s="221">
        <f t="shared" si="29"/>
        <v>0</v>
      </c>
      <c r="DA12" s="221">
        <f t="shared" si="30"/>
        <v>1</v>
      </c>
      <c r="DB12" s="221">
        <f t="shared" si="31"/>
        <v>0</v>
      </c>
      <c r="DC12" s="221">
        <f t="shared" si="32"/>
        <v>1</v>
      </c>
      <c r="DD12" s="221">
        <f t="shared" si="33"/>
        <v>0</v>
      </c>
      <c r="DE12" s="221">
        <f t="shared" si="34"/>
        <v>1</v>
      </c>
      <c r="DF12" s="221">
        <f t="shared" si="35"/>
        <v>0</v>
      </c>
      <c r="DG12" s="221">
        <f t="shared" si="36"/>
        <v>1</v>
      </c>
      <c r="DH12" s="221">
        <f t="shared" si="37"/>
        <v>0</v>
      </c>
      <c r="DI12" s="222">
        <f t="shared" si="38"/>
        <v>1</v>
      </c>
      <c r="DJ12" s="265">
        <f t="shared" si="139"/>
        <v>3</v>
      </c>
      <c r="DK12" s="266">
        <f t="shared" si="140"/>
        <v>0</v>
      </c>
      <c r="DL12" s="267">
        <f t="shared" si="141"/>
        <v>3</v>
      </c>
      <c r="DM12" s="224">
        <f t="shared" si="39"/>
        <v>0</v>
      </c>
      <c r="DN12" s="225">
        <f t="shared" si="40"/>
        <v>4</v>
      </c>
      <c r="DO12" s="225">
        <f t="shared" si="41"/>
        <v>12.6</v>
      </c>
      <c r="DP12" s="225">
        <f t="shared" si="42"/>
        <v>3</v>
      </c>
      <c r="DQ12" s="225">
        <f t="shared" si="43"/>
        <v>0</v>
      </c>
      <c r="DR12" s="225">
        <f t="shared" si="44"/>
        <v>6</v>
      </c>
      <c r="DS12" s="225">
        <f t="shared" si="45"/>
        <v>0</v>
      </c>
      <c r="DT12" s="225">
        <f t="shared" si="46"/>
        <v>1</v>
      </c>
      <c r="DU12" s="225">
        <f t="shared" si="47"/>
        <v>0</v>
      </c>
      <c r="DV12" s="225">
        <f t="shared" si="48"/>
        <v>1</v>
      </c>
      <c r="DW12" s="225">
        <f t="shared" si="49"/>
        <v>0</v>
      </c>
      <c r="DX12" s="225">
        <f t="shared" si="50"/>
        <v>1</v>
      </c>
      <c r="DY12" s="225">
        <f t="shared" si="51"/>
        <v>0</v>
      </c>
      <c r="DZ12" s="225">
        <f t="shared" si="52"/>
        <v>1</v>
      </c>
      <c r="EA12" s="225">
        <f t="shared" si="53"/>
        <v>0</v>
      </c>
      <c r="EB12" s="225">
        <f t="shared" si="54"/>
        <v>1</v>
      </c>
      <c r="EC12" s="225">
        <f t="shared" si="55"/>
        <v>0</v>
      </c>
      <c r="ED12" s="225">
        <f t="shared" si="56"/>
        <v>1</v>
      </c>
      <c r="EE12" s="225">
        <f t="shared" si="57"/>
        <v>0</v>
      </c>
      <c r="EF12" s="225">
        <f t="shared" si="58"/>
        <v>1</v>
      </c>
      <c r="EG12" s="225">
        <f t="shared" si="59"/>
        <v>0</v>
      </c>
      <c r="EH12" s="225">
        <f t="shared" si="60"/>
        <v>1</v>
      </c>
      <c r="EI12" s="225">
        <f t="shared" si="61"/>
        <v>0</v>
      </c>
      <c r="EJ12" s="225">
        <f t="shared" si="62"/>
        <v>1</v>
      </c>
      <c r="EK12" s="225">
        <f t="shared" si="142"/>
        <v>3</v>
      </c>
      <c r="EL12" s="225">
        <f t="shared" si="143"/>
        <v>0</v>
      </c>
      <c r="EM12" s="223">
        <f t="shared" si="144"/>
        <v>3</v>
      </c>
      <c r="EN12" s="224">
        <f t="shared" si="63"/>
        <v>0</v>
      </c>
      <c r="EO12" s="225">
        <f t="shared" si="64"/>
        <v>4</v>
      </c>
      <c r="EP12" s="225">
        <f t="shared" si="65"/>
        <v>13</v>
      </c>
      <c r="EQ12" s="225">
        <f t="shared" si="66"/>
        <v>3</v>
      </c>
      <c r="ER12" s="225">
        <f t="shared" si="67"/>
        <v>0</v>
      </c>
      <c r="ES12" s="225">
        <f t="shared" si="68"/>
        <v>6</v>
      </c>
      <c r="ET12" s="225">
        <f t="shared" si="69"/>
        <v>0</v>
      </c>
      <c r="EU12" s="225">
        <f t="shared" si="70"/>
        <v>1</v>
      </c>
      <c r="EV12" s="225">
        <f t="shared" si="71"/>
        <v>0</v>
      </c>
      <c r="EW12" s="225">
        <f t="shared" si="72"/>
        <v>1</v>
      </c>
      <c r="EX12" s="225">
        <f t="shared" si="73"/>
        <v>0</v>
      </c>
      <c r="EY12" s="225">
        <f t="shared" si="74"/>
        <v>1</v>
      </c>
      <c r="EZ12" s="225">
        <f t="shared" si="75"/>
        <v>0</v>
      </c>
      <c r="FA12" s="225">
        <f t="shared" si="76"/>
        <v>1</v>
      </c>
      <c r="FB12" s="225">
        <f t="shared" si="77"/>
        <v>0</v>
      </c>
      <c r="FC12" s="225">
        <f t="shared" si="78"/>
        <v>1</v>
      </c>
      <c r="FD12" s="225">
        <f t="shared" si="79"/>
        <v>0</v>
      </c>
      <c r="FE12" s="225">
        <f t="shared" si="80"/>
        <v>1</v>
      </c>
      <c r="FF12" s="225">
        <f t="shared" si="81"/>
        <v>0</v>
      </c>
      <c r="FG12" s="225">
        <f t="shared" si="82"/>
        <v>1</v>
      </c>
      <c r="FH12" s="225">
        <f t="shared" si="83"/>
        <v>0</v>
      </c>
      <c r="FI12" s="225">
        <f t="shared" si="84"/>
        <v>1</v>
      </c>
      <c r="FJ12" s="225">
        <f t="shared" si="85"/>
        <v>0</v>
      </c>
      <c r="FK12" s="225">
        <f t="shared" si="86"/>
        <v>1</v>
      </c>
      <c r="FL12" s="225">
        <f t="shared" si="145"/>
        <v>3</v>
      </c>
      <c r="FM12" s="225">
        <f t="shared" si="146"/>
        <v>0</v>
      </c>
      <c r="FN12" s="223">
        <f t="shared" si="147"/>
        <v>3</v>
      </c>
      <c r="FO12" s="224">
        <f t="shared" si="87"/>
        <v>0</v>
      </c>
      <c r="FP12" s="225">
        <f t="shared" si="88"/>
        <v>4</v>
      </c>
      <c r="FQ12" s="225">
        <f t="shared" si="89"/>
        <v>13.5</v>
      </c>
      <c r="FR12" s="225">
        <f t="shared" si="90"/>
        <v>5</v>
      </c>
      <c r="FS12" s="225">
        <f t="shared" si="91"/>
        <v>0</v>
      </c>
      <c r="FT12" s="225">
        <f t="shared" si="92"/>
        <v>6</v>
      </c>
      <c r="FU12" s="225">
        <f t="shared" si="93"/>
        <v>0</v>
      </c>
      <c r="FV12" s="225">
        <f t="shared" si="94"/>
        <v>1</v>
      </c>
      <c r="FW12" s="225">
        <f t="shared" si="95"/>
        <v>0</v>
      </c>
      <c r="FX12" s="225">
        <f t="shared" si="96"/>
        <v>1</v>
      </c>
      <c r="FY12" s="225">
        <f t="shared" si="97"/>
        <v>0</v>
      </c>
      <c r="FZ12" s="225">
        <f t="shared" si="98"/>
        <v>1</v>
      </c>
      <c r="GA12" s="225">
        <f t="shared" si="99"/>
        <v>0</v>
      </c>
      <c r="GB12" s="225">
        <f t="shared" si="100"/>
        <v>1</v>
      </c>
      <c r="GC12" s="225">
        <f t="shared" si="101"/>
        <v>0</v>
      </c>
      <c r="GD12" s="225">
        <f t="shared" si="102"/>
        <v>1</v>
      </c>
      <c r="GE12" s="225">
        <f t="shared" si="103"/>
        <v>0</v>
      </c>
      <c r="GF12" s="225">
        <f t="shared" si="104"/>
        <v>1</v>
      </c>
      <c r="GG12" s="225">
        <f t="shared" si="105"/>
        <v>0</v>
      </c>
      <c r="GH12" s="225">
        <f t="shared" si="106"/>
        <v>1</v>
      </c>
      <c r="GI12" s="225">
        <f t="shared" si="107"/>
        <v>0</v>
      </c>
      <c r="GJ12" s="225">
        <f t="shared" si="108"/>
        <v>1</v>
      </c>
      <c r="GK12" s="225">
        <f t="shared" si="109"/>
        <v>0</v>
      </c>
      <c r="GL12" s="225">
        <f t="shared" si="110"/>
        <v>1</v>
      </c>
      <c r="GM12" s="225">
        <f t="shared" si="148"/>
        <v>5</v>
      </c>
      <c r="GN12" s="225">
        <f t="shared" si="149"/>
        <v>0</v>
      </c>
      <c r="GO12" s="223">
        <f t="shared" si="150"/>
        <v>5</v>
      </c>
      <c r="GP12" s="224">
        <f t="shared" si="111"/>
        <v>0</v>
      </c>
      <c r="GQ12" s="225">
        <f t="shared" si="112"/>
        <v>4</v>
      </c>
      <c r="GR12" s="225">
        <f t="shared" si="113"/>
        <v>52.1</v>
      </c>
      <c r="GS12" s="225">
        <f t="shared" si="114"/>
        <v>3</v>
      </c>
      <c r="GT12" s="225">
        <f t="shared" si="115"/>
        <v>0</v>
      </c>
      <c r="GU12" s="225">
        <f t="shared" si="116"/>
        <v>6</v>
      </c>
      <c r="GV12" s="225">
        <f t="shared" si="117"/>
        <v>0</v>
      </c>
      <c r="GW12" s="225">
        <f t="shared" si="118"/>
        <v>1</v>
      </c>
      <c r="GX12" s="225">
        <f t="shared" si="119"/>
        <v>0</v>
      </c>
      <c r="GY12" s="225">
        <f t="shared" si="120"/>
        <v>1</v>
      </c>
      <c r="GZ12" s="225">
        <f t="shared" si="121"/>
        <v>0</v>
      </c>
      <c r="HA12" s="225">
        <f t="shared" si="122"/>
        <v>1</v>
      </c>
      <c r="HB12" s="225">
        <f t="shared" si="123"/>
        <v>0</v>
      </c>
      <c r="HC12" s="225">
        <f t="shared" si="124"/>
        <v>1</v>
      </c>
      <c r="HD12" s="225">
        <f t="shared" si="125"/>
        <v>0</v>
      </c>
      <c r="HE12" s="225">
        <f t="shared" si="126"/>
        <v>1</v>
      </c>
      <c r="HF12" s="225">
        <f t="shared" si="127"/>
        <v>0</v>
      </c>
      <c r="HG12" s="225">
        <f t="shared" si="128"/>
        <v>1</v>
      </c>
      <c r="HH12" s="225">
        <f t="shared" si="129"/>
        <v>0</v>
      </c>
      <c r="HI12" s="225">
        <f t="shared" si="130"/>
        <v>1</v>
      </c>
      <c r="HJ12" s="225">
        <f t="shared" si="131"/>
        <v>0</v>
      </c>
      <c r="HK12" s="225">
        <f t="shared" si="132"/>
        <v>1</v>
      </c>
      <c r="HL12" s="225">
        <f t="shared" si="133"/>
        <v>0</v>
      </c>
      <c r="HM12" s="225">
        <f t="shared" si="134"/>
        <v>1</v>
      </c>
      <c r="HN12" s="225">
        <f t="shared" si="151"/>
        <v>3</v>
      </c>
      <c r="HO12" s="225">
        <f t="shared" si="152"/>
        <v>0</v>
      </c>
      <c r="HP12" s="223">
        <f t="shared" si="153"/>
        <v>3</v>
      </c>
    </row>
    <row r="13" spans="1:224" ht="15" x14ac:dyDescent="0.25">
      <c r="A13" s="123">
        <f t="shared" si="135"/>
        <v>38</v>
      </c>
      <c r="B13" s="8">
        <f>Namen!B13</f>
        <v>0</v>
      </c>
      <c r="C13" s="170">
        <f>Namen!C13</f>
        <v>0</v>
      </c>
      <c r="D13" s="170" t="str">
        <f>Namen!D13&amp;" "&amp;Namen!E13</f>
        <v xml:space="preserve"> </v>
      </c>
      <c r="E13" s="8">
        <f>Namen!F13</f>
        <v>0</v>
      </c>
      <c r="F13" s="170">
        <f>Namen!G13</f>
        <v>0</v>
      </c>
      <c r="G13" s="8">
        <f>Namen!H13</f>
        <v>0</v>
      </c>
      <c r="H13" s="8">
        <f>Namen!I13</f>
        <v>0</v>
      </c>
      <c r="I13" s="8"/>
      <c r="J13" s="8"/>
      <c r="K13" s="171">
        <f>Namen!J13</f>
        <v>0</v>
      </c>
      <c r="L13" s="8">
        <f>Namen!K13</f>
        <v>0</v>
      </c>
      <c r="M13" s="8">
        <f>Namen!L13</f>
        <v>0</v>
      </c>
      <c r="N13" s="8">
        <f>IF(sorteersom&gt;0.5,Namen!M13,1)</f>
        <v>0</v>
      </c>
      <c r="O13" s="170">
        <f>Namen!N13</f>
        <v>0</v>
      </c>
      <c r="P13" s="202">
        <f>'Ronde 1'!I$20</f>
        <v>0</v>
      </c>
      <c r="Q13" s="203">
        <f>'Ronde 1'!R$20</f>
        <v>0</v>
      </c>
      <c r="R13" s="203">
        <f>'Ronde 1'!N$20</f>
        <v>0</v>
      </c>
      <c r="S13" s="204">
        <f>'Ronde 1'!I$21</f>
        <v>0</v>
      </c>
      <c r="T13" s="203">
        <f>'Ronde 1'!R$21</f>
        <v>0</v>
      </c>
      <c r="U13" s="203">
        <f>'Ronde 1'!N$21</f>
        <v>0</v>
      </c>
      <c r="V13" s="482">
        <f>'Ronde 1'!S$20</f>
        <v>0</v>
      </c>
      <c r="W13" s="202">
        <f>'Ronde 2'!I$37</f>
        <v>0</v>
      </c>
      <c r="X13" s="204">
        <f>'Ronde 2'!Q37</f>
        <v>0</v>
      </c>
      <c r="Y13" s="273">
        <f>'Ronde 2'!N$37</f>
        <v>0</v>
      </c>
      <c r="Z13" s="273">
        <f>'Ronde 2'!P37</f>
        <v>0</v>
      </c>
      <c r="AA13" s="482">
        <f>'Ronde 2'!S$37</f>
        <v>0</v>
      </c>
      <c r="AB13" s="483">
        <f>'Ronde 3'!I$49</f>
        <v>0</v>
      </c>
      <c r="AC13" s="273">
        <f>'Ronde 3'!Q49</f>
        <v>0</v>
      </c>
      <c r="AD13" s="273">
        <f>'Ronde 3'!N$49</f>
        <v>0</v>
      </c>
      <c r="AE13" s="273">
        <f>'Ronde 3'!P49</f>
        <v>0</v>
      </c>
      <c r="AF13" s="482">
        <f>'Ronde 3'!S$49</f>
        <v>0</v>
      </c>
      <c r="AG13" s="202">
        <f>'Ronde 4'!I$61</f>
        <v>0</v>
      </c>
      <c r="AH13" s="204">
        <f>'Ronde 4'!Q61</f>
        <v>0</v>
      </c>
      <c r="AI13" s="273">
        <f>'Ronde 4'!N$61</f>
        <v>0</v>
      </c>
      <c r="AJ13" s="273">
        <f>'Ronde 4'!P61</f>
        <v>0</v>
      </c>
      <c r="AK13" s="482">
        <f>'Ronde 4'!S$61</f>
        <v>0</v>
      </c>
      <c r="AL13" s="481">
        <f t="shared" si="0"/>
        <v>0</v>
      </c>
      <c r="AM13" s="8">
        <v>8</v>
      </c>
      <c r="AN13" s="175">
        <f t="shared" si="136"/>
        <v>17</v>
      </c>
      <c r="AO13" s="176">
        <f t="shared" ca="1" si="154"/>
        <v>0.48947415827841123</v>
      </c>
      <c r="AP13" s="176">
        <v>0.35957627728453945</v>
      </c>
      <c r="AQ13" s="177">
        <f t="shared" si="1"/>
        <v>140</v>
      </c>
      <c r="AR13" s="177">
        <f t="shared" si="2"/>
        <v>3000</v>
      </c>
      <c r="AS13" s="178">
        <f t="shared" si="137"/>
        <v>3157.3595762772848</v>
      </c>
      <c r="AT13" s="179">
        <f t="shared" si="3"/>
        <v>38</v>
      </c>
      <c r="AU13" s="180">
        <f t="shared" si="4"/>
        <v>2</v>
      </c>
      <c r="AV13" s="208">
        <f t="shared" si="4"/>
        <v>4</v>
      </c>
      <c r="AW13" s="206" t="str">
        <f t="shared" si="4"/>
        <v>Jelissa Binnekamp</v>
      </c>
      <c r="AX13" s="270" t="str">
        <f t="shared" si="4"/>
        <v>Olvo Wezep</v>
      </c>
      <c r="AY13" s="205" t="str">
        <f t="shared" si="4"/>
        <v>.</v>
      </c>
      <c r="AZ13" s="208" t="str">
        <f t="shared" si="4"/>
        <v>pre pre instap 2</v>
      </c>
      <c r="BA13" s="208" t="str">
        <f t="shared" si="4"/>
        <v>D4</v>
      </c>
      <c r="BB13" s="208">
        <f t="shared" si="4"/>
        <v>0</v>
      </c>
      <c r="BC13" s="209">
        <f t="shared" si="4"/>
        <v>39798</v>
      </c>
      <c r="BD13" s="208">
        <f t="shared" si="4"/>
        <v>0</v>
      </c>
      <c r="BE13" s="206">
        <f t="shared" si="5"/>
        <v>0</v>
      </c>
      <c r="BF13" s="208">
        <f t="shared" si="5"/>
        <v>0</v>
      </c>
      <c r="BG13" s="211">
        <f t="shared" si="5"/>
        <v>4.5</v>
      </c>
      <c r="BH13" s="212">
        <f t="shared" si="5"/>
        <v>12.5</v>
      </c>
      <c r="BI13" s="216">
        <f t="shared" si="5"/>
        <v>0</v>
      </c>
      <c r="BJ13" s="213">
        <f t="shared" si="5"/>
        <v>4.5</v>
      </c>
      <c r="BK13" s="212">
        <f t="shared" si="5"/>
        <v>13</v>
      </c>
      <c r="BL13" s="216">
        <f t="shared" si="5"/>
        <v>0</v>
      </c>
      <c r="BM13" s="214">
        <f t="shared" si="5"/>
        <v>12.75</v>
      </c>
      <c r="BN13" s="215">
        <f t="shared" si="6"/>
        <v>4</v>
      </c>
      <c r="BO13" s="211">
        <f t="shared" si="7"/>
        <v>4.2</v>
      </c>
      <c r="BP13" s="292">
        <f t="shared" si="7"/>
        <v>7.7</v>
      </c>
      <c r="BQ13" s="216">
        <f t="shared" si="7"/>
        <v>0</v>
      </c>
      <c r="BR13" s="214">
        <f t="shared" si="7"/>
        <v>11.9</v>
      </c>
      <c r="BS13" s="215">
        <f t="shared" si="8"/>
        <v>5</v>
      </c>
      <c r="BT13" s="211">
        <f t="shared" si="9"/>
        <v>4.5</v>
      </c>
      <c r="BU13" s="292">
        <f t="shared" si="9"/>
        <v>8.5</v>
      </c>
      <c r="BV13" s="216">
        <f t="shared" si="9"/>
        <v>0</v>
      </c>
      <c r="BW13" s="214">
        <f t="shared" si="9"/>
        <v>13</v>
      </c>
      <c r="BX13" s="215">
        <f t="shared" si="10"/>
        <v>3</v>
      </c>
      <c r="BY13" s="211">
        <f t="shared" si="11"/>
        <v>4.5</v>
      </c>
      <c r="BZ13" s="292">
        <f t="shared" si="11"/>
        <v>8.5</v>
      </c>
      <c r="CA13" s="216">
        <f t="shared" si="11"/>
        <v>0</v>
      </c>
      <c r="CB13" s="214">
        <f t="shared" si="11"/>
        <v>13</v>
      </c>
      <c r="CC13" s="215">
        <f t="shared" si="12"/>
        <v>6</v>
      </c>
      <c r="CD13" s="217">
        <f t="shared" si="13"/>
        <v>50.65</v>
      </c>
      <c r="CE13" s="195">
        <f t="shared" si="155"/>
        <v>4</v>
      </c>
      <c r="CF13" s="162" t="str">
        <f t="shared" si="138"/>
        <v xml:space="preserve"> </v>
      </c>
      <c r="CG13" s="218">
        <f t="shared" si="14"/>
        <v>0</v>
      </c>
      <c r="CH13" s="252">
        <f t="shared" si="14"/>
        <v>0</v>
      </c>
      <c r="CI13" s="219">
        <f t="shared" si="157"/>
        <v>4</v>
      </c>
      <c r="CJ13" s="250">
        <f t="shared" si="156"/>
        <v>4</v>
      </c>
      <c r="CK13" s="129"/>
      <c r="CL13" s="220">
        <f t="shared" si="15"/>
        <v>0</v>
      </c>
      <c r="CM13" s="221">
        <f t="shared" si="16"/>
        <v>4</v>
      </c>
      <c r="CN13" s="221">
        <f t="shared" si="17"/>
        <v>12.75</v>
      </c>
      <c r="CO13" s="221">
        <f t="shared" si="18"/>
        <v>4</v>
      </c>
      <c r="CP13" s="221">
        <f t="shared" si="19"/>
        <v>0</v>
      </c>
      <c r="CQ13" s="221">
        <f t="shared" si="20"/>
        <v>6</v>
      </c>
      <c r="CR13" s="221">
        <f t="shared" si="21"/>
        <v>0</v>
      </c>
      <c r="CS13" s="221">
        <f t="shared" si="22"/>
        <v>1</v>
      </c>
      <c r="CT13" s="221">
        <f t="shared" si="23"/>
        <v>0</v>
      </c>
      <c r="CU13" s="221">
        <f t="shared" si="24"/>
        <v>1</v>
      </c>
      <c r="CV13" s="221">
        <f t="shared" si="25"/>
        <v>0</v>
      </c>
      <c r="CW13" s="222">
        <f t="shared" si="26"/>
        <v>1</v>
      </c>
      <c r="CX13" s="220">
        <f t="shared" si="27"/>
        <v>0</v>
      </c>
      <c r="CY13" s="221">
        <f t="shared" si="28"/>
        <v>1</v>
      </c>
      <c r="CZ13" s="221">
        <f t="shared" si="29"/>
        <v>0</v>
      </c>
      <c r="DA13" s="221">
        <f t="shared" si="30"/>
        <v>1</v>
      </c>
      <c r="DB13" s="221">
        <f t="shared" si="31"/>
        <v>0</v>
      </c>
      <c r="DC13" s="221">
        <f t="shared" si="32"/>
        <v>1</v>
      </c>
      <c r="DD13" s="221">
        <f t="shared" si="33"/>
        <v>0</v>
      </c>
      <c r="DE13" s="221">
        <f t="shared" si="34"/>
        <v>1</v>
      </c>
      <c r="DF13" s="221">
        <f t="shared" si="35"/>
        <v>0</v>
      </c>
      <c r="DG13" s="221">
        <f t="shared" si="36"/>
        <v>1</v>
      </c>
      <c r="DH13" s="221">
        <f t="shared" si="37"/>
        <v>0</v>
      </c>
      <c r="DI13" s="222">
        <f t="shared" si="38"/>
        <v>1</v>
      </c>
      <c r="DJ13" s="265">
        <f t="shared" si="139"/>
        <v>4</v>
      </c>
      <c r="DK13" s="266">
        <f t="shared" si="140"/>
        <v>0</v>
      </c>
      <c r="DL13" s="267">
        <f t="shared" si="141"/>
        <v>4</v>
      </c>
      <c r="DM13" s="224">
        <f t="shared" si="39"/>
        <v>0</v>
      </c>
      <c r="DN13" s="225">
        <f t="shared" si="40"/>
        <v>4</v>
      </c>
      <c r="DO13" s="225">
        <f t="shared" si="41"/>
        <v>11.9</v>
      </c>
      <c r="DP13" s="225">
        <f t="shared" si="42"/>
        <v>5</v>
      </c>
      <c r="DQ13" s="225">
        <f t="shared" si="43"/>
        <v>0</v>
      </c>
      <c r="DR13" s="225">
        <f t="shared" si="44"/>
        <v>6</v>
      </c>
      <c r="DS13" s="225">
        <f t="shared" si="45"/>
        <v>0</v>
      </c>
      <c r="DT13" s="225">
        <f t="shared" si="46"/>
        <v>1</v>
      </c>
      <c r="DU13" s="225">
        <f t="shared" si="47"/>
        <v>0</v>
      </c>
      <c r="DV13" s="225">
        <f t="shared" si="48"/>
        <v>1</v>
      </c>
      <c r="DW13" s="225">
        <f t="shared" si="49"/>
        <v>0</v>
      </c>
      <c r="DX13" s="225">
        <f t="shared" si="50"/>
        <v>1</v>
      </c>
      <c r="DY13" s="225">
        <f t="shared" si="51"/>
        <v>0</v>
      </c>
      <c r="DZ13" s="225">
        <f t="shared" si="52"/>
        <v>1</v>
      </c>
      <c r="EA13" s="225">
        <f t="shared" si="53"/>
        <v>0</v>
      </c>
      <c r="EB13" s="225">
        <f t="shared" si="54"/>
        <v>1</v>
      </c>
      <c r="EC13" s="225">
        <f t="shared" si="55"/>
        <v>0</v>
      </c>
      <c r="ED13" s="225">
        <f t="shared" si="56"/>
        <v>1</v>
      </c>
      <c r="EE13" s="225">
        <f t="shared" si="57"/>
        <v>0</v>
      </c>
      <c r="EF13" s="225">
        <f t="shared" si="58"/>
        <v>1</v>
      </c>
      <c r="EG13" s="225">
        <f t="shared" si="59"/>
        <v>0</v>
      </c>
      <c r="EH13" s="225">
        <f t="shared" si="60"/>
        <v>1</v>
      </c>
      <c r="EI13" s="225">
        <f t="shared" si="61"/>
        <v>0</v>
      </c>
      <c r="EJ13" s="225">
        <f t="shared" si="62"/>
        <v>1</v>
      </c>
      <c r="EK13" s="225">
        <f t="shared" si="142"/>
        <v>5</v>
      </c>
      <c r="EL13" s="225">
        <f t="shared" si="143"/>
        <v>0</v>
      </c>
      <c r="EM13" s="223">
        <f t="shared" si="144"/>
        <v>5</v>
      </c>
      <c r="EN13" s="224">
        <f t="shared" si="63"/>
        <v>0</v>
      </c>
      <c r="EO13" s="225">
        <f t="shared" si="64"/>
        <v>4</v>
      </c>
      <c r="EP13" s="225">
        <f t="shared" si="65"/>
        <v>13</v>
      </c>
      <c r="EQ13" s="225">
        <f t="shared" si="66"/>
        <v>3</v>
      </c>
      <c r="ER13" s="225">
        <f t="shared" si="67"/>
        <v>0</v>
      </c>
      <c r="ES13" s="225">
        <f t="shared" si="68"/>
        <v>6</v>
      </c>
      <c r="ET13" s="225">
        <f t="shared" si="69"/>
        <v>0</v>
      </c>
      <c r="EU13" s="225">
        <f t="shared" si="70"/>
        <v>1</v>
      </c>
      <c r="EV13" s="225">
        <f t="shared" si="71"/>
        <v>0</v>
      </c>
      <c r="EW13" s="225">
        <f t="shared" si="72"/>
        <v>1</v>
      </c>
      <c r="EX13" s="225">
        <f t="shared" si="73"/>
        <v>0</v>
      </c>
      <c r="EY13" s="225">
        <f t="shared" si="74"/>
        <v>1</v>
      </c>
      <c r="EZ13" s="225">
        <f t="shared" si="75"/>
        <v>0</v>
      </c>
      <c r="FA13" s="225">
        <f t="shared" si="76"/>
        <v>1</v>
      </c>
      <c r="FB13" s="225">
        <f t="shared" si="77"/>
        <v>0</v>
      </c>
      <c r="FC13" s="225">
        <f t="shared" si="78"/>
        <v>1</v>
      </c>
      <c r="FD13" s="225">
        <f t="shared" si="79"/>
        <v>0</v>
      </c>
      <c r="FE13" s="225">
        <f t="shared" si="80"/>
        <v>1</v>
      </c>
      <c r="FF13" s="225">
        <f t="shared" si="81"/>
        <v>0</v>
      </c>
      <c r="FG13" s="225">
        <f t="shared" si="82"/>
        <v>1</v>
      </c>
      <c r="FH13" s="225">
        <f t="shared" si="83"/>
        <v>0</v>
      </c>
      <c r="FI13" s="225">
        <f t="shared" si="84"/>
        <v>1</v>
      </c>
      <c r="FJ13" s="225">
        <f t="shared" si="85"/>
        <v>0</v>
      </c>
      <c r="FK13" s="225">
        <f t="shared" si="86"/>
        <v>1</v>
      </c>
      <c r="FL13" s="225">
        <f t="shared" si="145"/>
        <v>3</v>
      </c>
      <c r="FM13" s="225">
        <f t="shared" si="146"/>
        <v>0</v>
      </c>
      <c r="FN13" s="223">
        <f t="shared" si="147"/>
        <v>3</v>
      </c>
      <c r="FO13" s="224">
        <f t="shared" si="87"/>
        <v>0</v>
      </c>
      <c r="FP13" s="225">
        <f t="shared" si="88"/>
        <v>4</v>
      </c>
      <c r="FQ13" s="225">
        <f t="shared" si="89"/>
        <v>13</v>
      </c>
      <c r="FR13" s="225">
        <f t="shared" si="90"/>
        <v>6</v>
      </c>
      <c r="FS13" s="225">
        <f t="shared" si="91"/>
        <v>0</v>
      </c>
      <c r="FT13" s="225">
        <f t="shared" si="92"/>
        <v>6</v>
      </c>
      <c r="FU13" s="225">
        <f t="shared" si="93"/>
        <v>0</v>
      </c>
      <c r="FV13" s="225">
        <f t="shared" si="94"/>
        <v>1</v>
      </c>
      <c r="FW13" s="225">
        <f t="shared" si="95"/>
        <v>0</v>
      </c>
      <c r="FX13" s="225">
        <f t="shared" si="96"/>
        <v>1</v>
      </c>
      <c r="FY13" s="225">
        <f t="shared" si="97"/>
        <v>0</v>
      </c>
      <c r="FZ13" s="225">
        <f t="shared" si="98"/>
        <v>1</v>
      </c>
      <c r="GA13" s="225">
        <f t="shared" si="99"/>
        <v>0</v>
      </c>
      <c r="GB13" s="225">
        <f t="shared" si="100"/>
        <v>1</v>
      </c>
      <c r="GC13" s="225">
        <f t="shared" si="101"/>
        <v>0</v>
      </c>
      <c r="GD13" s="225">
        <f t="shared" si="102"/>
        <v>1</v>
      </c>
      <c r="GE13" s="225">
        <f t="shared" si="103"/>
        <v>0</v>
      </c>
      <c r="GF13" s="225">
        <f t="shared" si="104"/>
        <v>1</v>
      </c>
      <c r="GG13" s="225">
        <f t="shared" si="105"/>
        <v>0</v>
      </c>
      <c r="GH13" s="225">
        <f t="shared" si="106"/>
        <v>1</v>
      </c>
      <c r="GI13" s="225">
        <f t="shared" si="107"/>
        <v>0</v>
      </c>
      <c r="GJ13" s="225">
        <f t="shared" si="108"/>
        <v>1</v>
      </c>
      <c r="GK13" s="225">
        <f t="shared" si="109"/>
        <v>0</v>
      </c>
      <c r="GL13" s="225">
        <f t="shared" si="110"/>
        <v>1</v>
      </c>
      <c r="GM13" s="225">
        <f t="shared" si="148"/>
        <v>6</v>
      </c>
      <c r="GN13" s="225">
        <f t="shared" si="149"/>
        <v>0</v>
      </c>
      <c r="GO13" s="223">
        <f t="shared" si="150"/>
        <v>6</v>
      </c>
      <c r="GP13" s="224">
        <f t="shared" si="111"/>
        <v>0</v>
      </c>
      <c r="GQ13" s="225">
        <f t="shared" si="112"/>
        <v>4</v>
      </c>
      <c r="GR13" s="225">
        <f t="shared" si="113"/>
        <v>50.65</v>
      </c>
      <c r="GS13" s="225">
        <f t="shared" si="114"/>
        <v>4</v>
      </c>
      <c r="GT13" s="225">
        <f t="shared" si="115"/>
        <v>0</v>
      </c>
      <c r="GU13" s="225">
        <f t="shared" si="116"/>
        <v>6</v>
      </c>
      <c r="GV13" s="225">
        <f t="shared" si="117"/>
        <v>0</v>
      </c>
      <c r="GW13" s="225">
        <f t="shared" si="118"/>
        <v>1</v>
      </c>
      <c r="GX13" s="225">
        <f t="shared" si="119"/>
        <v>0</v>
      </c>
      <c r="GY13" s="225">
        <f t="shared" si="120"/>
        <v>1</v>
      </c>
      <c r="GZ13" s="225">
        <f t="shared" si="121"/>
        <v>0</v>
      </c>
      <c r="HA13" s="225">
        <f t="shared" si="122"/>
        <v>1</v>
      </c>
      <c r="HB13" s="225">
        <f t="shared" si="123"/>
        <v>0</v>
      </c>
      <c r="HC13" s="225">
        <f t="shared" si="124"/>
        <v>1</v>
      </c>
      <c r="HD13" s="225">
        <f t="shared" si="125"/>
        <v>0</v>
      </c>
      <c r="HE13" s="225">
        <f t="shared" si="126"/>
        <v>1</v>
      </c>
      <c r="HF13" s="225">
        <f t="shared" si="127"/>
        <v>0</v>
      </c>
      <c r="HG13" s="225">
        <f t="shared" si="128"/>
        <v>1</v>
      </c>
      <c r="HH13" s="225">
        <f t="shared" si="129"/>
        <v>0</v>
      </c>
      <c r="HI13" s="225">
        <f t="shared" si="130"/>
        <v>1</v>
      </c>
      <c r="HJ13" s="225">
        <f t="shared" si="131"/>
        <v>0</v>
      </c>
      <c r="HK13" s="225">
        <f t="shared" si="132"/>
        <v>1</v>
      </c>
      <c r="HL13" s="225">
        <f t="shared" si="133"/>
        <v>0</v>
      </c>
      <c r="HM13" s="225">
        <f t="shared" si="134"/>
        <v>1</v>
      </c>
      <c r="HN13" s="225">
        <f t="shared" si="151"/>
        <v>4</v>
      </c>
      <c r="HO13" s="225">
        <f t="shared" si="152"/>
        <v>0</v>
      </c>
      <c r="HP13" s="223">
        <f t="shared" si="153"/>
        <v>4</v>
      </c>
    </row>
    <row r="14" spans="1:224" ht="15" x14ac:dyDescent="0.25">
      <c r="A14" s="123">
        <f t="shared" si="135"/>
        <v>30</v>
      </c>
      <c r="B14" s="8">
        <f>Namen!B14</f>
        <v>0</v>
      </c>
      <c r="C14" s="170">
        <f>Namen!C14</f>
        <v>0</v>
      </c>
      <c r="D14" s="170" t="str">
        <f>Namen!D14&amp;" "&amp;Namen!E14</f>
        <v xml:space="preserve"> </v>
      </c>
      <c r="E14" s="8">
        <f>Namen!F14</f>
        <v>0</v>
      </c>
      <c r="F14" s="170">
        <f>Namen!G14</f>
        <v>0</v>
      </c>
      <c r="G14" s="8">
        <f>Namen!H14</f>
        <v>0</v>
      </c>
      <c r="H14" s="8">
        <f>Namen!I14</f>
        <v>0</v>
      </c>
      <c r="I14" s="8"/>
      <c r="J14" s="8"/>
      <c r="K14" s="171">
        <f>Namen!J14</f>
        <v>0</v>
      </c>
      <c r="L14" s="8">
        <f>Namen!K14</f>
        <v>0</v>
      </c>
      <c r="M14" s="8">
        <f>Namen!L14</f>
        <v>0</v>
      </c>
      <c r="N14" s="8">
        <f>IF(sorteersom&gt;0.5,Namen!M14,1)</f>
        <v>0</v>
      </c>
      <c r="O14" s="170">
        <f>Namen!N14</f>
        <v>0</v>
      </c>
      <c r="P14" s="202">
        <f>'Ronde 1'!I$22</f>
        <v>0</v>
      </c>
      <c r="Q14" s="203">
        <f>'Ronde 1'!R$22</f>
        <v>0</v>
      </c>
      <c r="R14" s="203">
        <f>'Ronde 1'!N$22</f>
        <v>0</v>
      </c>
      <c r="S14" s="204">
        <f>'Ronde 1'!I$23</f>
        <v>0</v>
      </c>
      <c r="T14" s="203">
        <f>'Ronde 1'!R$23</f>
        <v>0</v>
      </c>
      <c r="U14" s="203">
        <f>'Ronde 1'!N$23</f>
        <v>0</v>
      </c>
      <c r="V14" s="482">
        <f>'Ronde 1'!S$22</f>
        <v>0</v>
      </c>
      <c r="W14" s="202">
        <f>'Ronde 2'!I$38</f>
        <v>0</v>
      </c>
      <c r="X14" s="204">
        <f>'Ronde 2'!Q38</f>
        <v>0</v>
      </c>
      <c r="Y14" s="273">
        <f>'Ronde 2'!N$38</f>
        <v>0</v>
      </c>
      <c r="Z14" s="273">
        <f>'Ronde 2'!P38</f>
        <v>0</v>
      </c>
      <c r="AA14" s="482">
        <f>'Ronde 2'!S$38</f>
        <v>0</v>
      </c>
      <c r="AB14" s="483">
        <f>'Ronde 3'!I$50</f>
        <v>0</v>
      </c>
      <c r="AC14" s="273">
        <f>'Ronde 3'!Q50</f>
        <v>0</v>
      </c>
      <c r="AD14" s="273">
        <f>'Ronde 3'!N$50</f>
        <v>0</v>
      </c>
      <c r="AE14" s="273">
        <f>'Ronde 3'!P50</f>
        <v>0</v>
      </c>
      <c r="AF14" s="482">
        <f>'Ronde 3'!S$50</f>
        <v>0</v>
      </c>
      <c r="AG14" s="202">
        <f>'Ronde 4'!I$62</f>
        <v>0</v>
      </c>
      <c r="AH14" s="204">
        <f>'Ronde 4'!Q62</f>
        <v>0</v>
      </c>
      <c r="AI14" s="273">
        <f>'Ronde 4'!N$62</f>
        <v>0</v>
      </c>
      <c r="AJ14" s="273">
        <f>'Ronde 4'!P62</f>
        <v>0</v>
      </c>
      <c r="AK14" s="482">
        <f>'Ronde 4'!S$62</f>
        <v>0</v>
      </c>
      <c r="AL14" s="481">
        <f t="shared" si="0"/>
        <v>0</v>
      </c>
      <c r="AM14" s="8">
        <v>9</v>
      </c>
      <c r="AN14" s="175">
        <f t="shared" si="136"/>
        <v>17</v>
      </c>
      <c r="AO14" s="176">
        <f t="shared" ca="1" si="154"/>
        <v>8.794614262280942E-2</v>
      </c>
      <c r="AP14" s="176">
        <v>0.10352748910940179</v>
      </c>
      <c r="AQ14" s="177">
        <f t="shared" si="1"/>
        <v>140</v>
      </c>
      <c r="AR14" s="177">
        <f t="shared" si="2"/>
        <v>3000</v>
      </c>
      <c r="AS14" s="178">
        <f t="shared" si="137"/>
        <v>3157.1035274891092</v>
      </c>
      <c r="AT14" s="179">
        <f t="shared" si="3"/>
        <v>30</v>
      </c>
      <c r="AU14" s="180">
        <f t="shared" si="4"/>
        <v>2</v>
      </c>
      <c r="AV14" s="208">
        <f t="shared" si="4"/>
        <v>8</v>
      </c>
      <c r="AW14" s="206" t="str">
        <f t="shared" si="4"/>
        <v>Guusje Brem</v>
      </c>
      <c r="AX14" s="270" t="str">
        <f t="shared" si="4"/>
        <v>Olvo Wezep</v>
      </c>
      <c r="AY14" s="205" t="str">
        <f t="shared" si="4"/>
        <v>.</v>
      </c>
      <c r="AZ14" s="208" t="str">
        <f t="shared" si="4"/>
        <v>pre pre instap 2</v>
      </c>
      <c r="BA14" s="208" t="str">
        <f t="shared" si="4"/>
        <v>D4</v>
      </c>
      <c r="BB14" s="208">
        <f t="shared" si="4"/>
        <v>0</v>
      </c>
      <c r="BC14" s="209">
        <f t="shared" si="4"/>
        <v>39791</v>
      </c>
      <c r="BD14" s="208">
        <f t="shared" si="4"/>
        <v>0</v>
      </c>
      <c r="BE14" s="206">
        <f t="shared" si="5"/>
        <v>0</v>
      </c>
      <c r="BF14" s="208">
        <f t="shared" si="5"/>
        <v>0</v>
      </c>
      <c r="BG14" s="211">
        <f t="shared" si="5"/>
        <v>4.5</v>
      </c>
      <c r="BH14" s="212">
        <f t="shared" si="5"/>
        <v>13.7</v>
      </c>
      <c r="BI14" s="216">
        <f t="shared" si="5"/>
        <v>0</v>
      </c>
      <c r="BJ14" s="213">
        <f t="shared" si="5"/>
        <v>4.8</v>
      </c>
      <c r="BK14" s="212">
        <f t="shared" si="5"/>
        <v>13</v>
      </c>
      <c r="BL14" s="216">
        <f t="shared" si="5"/>
        <v>0</v>
      </c>
      <c r="BM14" s="214">
        <f t="shared" si="5"/>
        <v>13.35</v>
      </c>
      <c r="BN14" s="215">
        <f t="shared" si="6"/>
        <v>2</v>
      </c>
      <c r="BO14" s="211">
        <f t="shared" si="7"/>
        <v>4.2</v>
      </c>
      <c r="BP14" s="292">
        <f t="shared" si="7"/>
        <v>7.6</v>
      </c>
      <c r="BQ14" s="216">
        <f t="shared" si="7"/>
        <v>0</v>
      </c>
      <c r="BR14" s="214">
        <f t="shared" si="7"/>
        <v>11.8</v>
      </c>
      <c r="BS14" s="215">
        <f t="shared" si="8"/>
        <v>7</v>
      </c>
      <c r="BT14" s="211">
        <f t="shared" si="9"/>
        <v>5.4</v>
      </c>
      <c r="BU14" s="292">
        <f t="shared" si="9"/>
        <v>5.8</v>
      </c>
      <c r="BV14" s="216">
        <f t="shared" si="9"/>
        <v>0</v>
      </c>
      <c r="BW14" s="214">
        <f t="shared" si="9"/>
        <v>11.2</v>
      </c>
      <c r="BX14" s="215">
        <f t="shared" si="10"/>
        <v>7</v>
      </c>
      <c r="BY14" s="211">
        <f t="shared" si="11"/>
        <v>4.8</v>
      </c>
      <c r="BZ14" s="292">
        <f t="shared" si="11"/>
        <v>9</v>
      </c>
      <c r="CA14" s="216">
        <f t="shared" si="11"/>
        <v>0</v>
      </c>
      <c r="CB14" s="214">
        <f t="shared" si="11"/>
        <v>13.8</v>
      </c>
      <c r="CC14" s="215">
        <f t="shared" si="12"/>
        <v>3</v>
      </c>
      <c r="CD14" s="217">
        <f t="shared" si="13"/>
        <v>50.15</v>
      </c>
      <c r="CE14" s="195">
        <f t="shared" si="155"/>
        <v>5</v>
      </c>
      <c r="CF14" s="162" t="str">
        <f t="shared" si="138"/>
        <v xml:space="preserve"> </v>
      </c>
      <c r="CG14" s="218">
        <f t="shared" si="14"/>
        <v>0</v>
      </c>
      <c r="CH14" s="252">
        <f t="shared" si="14"/>
        <v>0</v>
      </c>
      <c r="CI14" s="219">
        <f t="shared" si="157"/>
        <v>5</v>
      </c>
      <c r="CJ14" s="250">
        <f t="shared" si="156"/>
        <v>5</v>
      </c>
      <c r="CK14" s="129"/>
      <c r="CL14" s="220">
        <f t="shared" si="15"/>
        <v>0</v>
      </c>
      <c r="CM14" s="221">
        <f t="shared" si="16"/>
        <v>4</v>
      </c>
      <c r="CN14" s="221">
        <f t="shared" si="17"/>
        <v>13.35</v>
      </c>
      <c r="CO14" s="221">
        <f t="shared" si="18"/>
        <v>2</v>
      </c>
      <c r="CP14" s="221">
        <f t="shared" si="19"/>
        <v>0</v>
      </c>
      <c r="CQ14" s="221">
        <f t="shared" si="20"/>
        <v>6</v>
      </c>
      <c r="CR14" s="221">
        <f t="shared" si="21"/>
        <v>0</v>
      </c>
      <c r="CS14" s="221">
        <f t="shared" si="22"/>
        <v>1</v>
      </c>
      <c r="CT14" s="221">
        <f t="shared" si="23"/>
        <v>0</v>
      </c>
      <c r="CU14" s="221">
        <f t="shared" si="24"/>
        <v>1</v>
      </c>
      <c r="CV14" s="221">
        <f t="shared" si="25"/>
        <v>0</v>
      </c>
      <c r="CW14" s="222">
        <f t="shared" si="26"/>
        <v>1</v>
      </c>
      <c r="CX14" s="220">
        <f t="shared" si="27"/>
        <v>0</v>
      </c>
      <c r="CY14" s="221">
        <f t="shared" si="28"/>
        <v>1</v>
      </c>
      <c r="CZ14" s="221">
        <f t="shared" si="29"/>
        <v>0</v>
      </c>
      <c r="DA14" s="221">
        <f t="shared" si="30"/>
        <v>1</v>
      </c>
      <c r="DB14" s="221">
        <f t="shared" si="31"/>
        <v>0</v>
      </c>
      <c r="DC14" s="221">
        <f t="shared" si="32"/>
        <v>1</v>
      </c>
      <c r="DD14" s="221">
        <f t="shared" si="33"/>
        <v>0</v>
      </c>
      <c r="DE14" s="221">
        <f t="shared" si="34"/>
        <v>1</v>
      </c>
      <c r="DF14" s="221">
        <f t="shared" si="35"/>
        <v>0</v>
      </c>
      <c r="DG14" s="221">
        <f t="shared" si="36"/>
        <v>1</v>
      </c>
      <c r="DH14" s="221">
        <f t="shared" si="37"/>
        <v>0</v>
      </c>
      <c r="DI14" s="222">
        <f t="shared" si="38"/>
        <v>1</v>
      </c>
      <c r="DJ14" s="265">
        <f t="shared" si="139"/>
        <v>2</v>
      </c>
      <c r="DK14" s="266">
        <f t="shared" si="140"/>
        <v>0</v>
      </c>
      <c r="DL14" s="267">
        <f t="shared" si="141"/>
        <v>2</v>
      </c>
      <c r="DM14" s="224">
        <f t="shared" si="39"/>
        <v>0</v>
      </c>
      <c r="DN14" s="225">
        <f t="shared" si="40"/>
        <v>4</v>
      </c>
      <c r="DO14" s="225">
        <f t="shared" si="41"/>
        <v>11.8</v>
      </c>
      <c r="DP14" s="225">
        <f t="shared" si="42"/>
        <v>7</v>
      </c>
      <c r="DQ14" s="225">
        <f t="shared" si="43"/>
        <v>0</v>
      </c>
      <c r="DR14" s="225">
        <f t="shared" si="44"/>
        <v>6</v>
      </c>
      <c r="DS14" s="225">
        <f t="shared" si="45"/>
        <v>0</v>
      </c>
      <c r="DT14" s="225">
        <f t="shared" si="46"/>
        <v>1</v>
      </c>
      <c r="DU14" s="225">
        <f t="shared" si="47"/>
        <v>0</v>
      </c>
      <c r="DV14" s="225">
        <f t="shared" si="48"/>
        <v>1</v>
      </c>
      <c r="DW14" s="225">
        <f t="shared" si="49"/>
        <v>0</v>
      </c>
      <c r="DX14" s="225">
        <f t="shared" si="50"/>
        <v>1</v>
      </c>
      <c r="DY14" s="225">
        <f t="shared" si="51"/>
        <v>0</v>
      </c>
      <c r="DZ14" s="225">
        <f t="shared" si="52"/>
        <v>1</v>
      </c>
      <c r="EA14" s="225">
        <f t="shared" si="53"/>
        <v>0</v>
      </c>
      <c r="EB14" s="225">
        <f t="shared" si="54"/>
        <v>1</v>
      </c>
      <c r="EC14" s="225">
        <f t="shared" si="55"/>
        <v>0</v>
      </c>
      <c r="ED14" s="225">
        <f t="shared" si="56"/>
        <v>1</v>
      </c>
      <c r="EE14" s="225">
        <f t="shared" si="57"/>
        <v>0</v>
      </c>
      <c r="EF14" s="225">
        <f t="shared" si="58"/>
        <v>1</v>
      </c>
      <c r="EG14" s="225">
        <f t="shared" si="59"/>
        <v>0</v>
      </c>
      <c r="EH14" s="225">
        <f t="shared" si="60"/>
        <v>1</v>
      </c>
      <c r="EI14" s="225">
        <f t="shared" si="61"/>
        <v>0</v>
      </c>
      <c r="EJ14" s="225">
        <f t="shared" si="62"/>
        <v>1</v>
      </c>
      <c r="EK14" s="225">
        <f t="shared" si="142"/>
        <v>7</v>
      </c>
      <c r="EL14" s="225">
        <f t="shared" si="143"/>
        <v>0</v>
      </c>
      <c r="EM14" s="223">
        <f t="shared" si="144"/>
        <v>7</v>
      </c>
      <c r="EN14" s="224">
        <f t="shared" si="63"/>
        <v>0</v>
      </c>
      <c r="EO14" s="225">
        <f t="shared" si="64"/>
        <v>4</v>
      </c>
      <c r="EP14" s="225">
        <f t="shared" si="65"/>
        <v>11.2</v>
      </c>
      <c r="EQ14" s="225">
        <f t="shared" si="66"/>
        <v>7</v>
      </c>
      <c r="ER14" s="225">
        <f t="shared" si="67"/>
        <v>0</v>
      </c>
      <c r="ES14" s="225">
        <f t="shared" si="68"/>
        <v>6</v>
      </c>
      <c r="ET14" s="225">
        <f t="shared" si="69"/>
        <v>0</v>
      </c>
      <c r="EU14" s="225">
        <f t="shared" si="70"/>
        <v>1</v>
      </c>
      <c r="EV14" s="225">
        <f t="shared" si="71"/>
        <v>0</v>
      </c>
      <c r="EW14" s="225">
        <f t="shared" si="72"/>
        <v>1</v>
      </c>
      <c r="EX14" s="225">
        <f t="shared" si="73"/>
        <v>0</v>
      </c>
      <c r="EY14" s="225">
        <f t="shared" si="74"/>
        <v>1</v>
      </c>
      <c r="EZ14" s="225">
        <f t="shared" si="75"/>
        <v>0</v>
      </c>
      <c r="FA14" s="225">
        <f t="shared" si="76"/>
        <v>1</v>
      </c>
      <c r="FB14" s="225">
        <f t="shared" si="77"/>
        <v>0</v>
      </c>
      <c r="FC14" s="225">
        <f t="shared" si="78"/>
        <v>1</v>
      </c>
      <c r="FD14" s="225">
        <f t="shared" si="79"/>
        <v>0</v>
      </c>
      <c r="FE14" s="225">
        <f t="shared" si="80"/>
        <v>1</v>
      </c>
      <c r="FF14" s="225">
        <f t="shared" si="81"/>
        <v>0</v>
      </c>
      <c r="FG14" s="225">
        <f t="shared" si="82"/>
        <v>1</v>
      </c>
      <c r="FH14" s="225">
        <f t="shared" si="83"/>
        <v>0</v>
      </c>
      <c r="FI14" s="225">
        <f t="shared" si="84"/>
        <v>1</v>
      </c>
      <c r="FJ14" s="225">
        <f t="shared" si="85"/>
        <v>0</v>
      </c>
      <c r="FK14" s="225">
        <f t="shared" si="86"/>
        <v>1</v>
      </c>
      <c r="FL14" s="225">
        <f t="shared" si="145"/>
        <v>7</v>
      </c>
      <c r="FM14" s="225">
        <f t="shared" si="146"/>
        <v>0</v>
      </c>
      <c r="FN14" s="223">
        <f t="shared" si="147"/>
        <v>7</v>
      </c>
      <c r="FO14" s="224">
        <f t="shared" si="87"/>
        <v>0</v>
      </c>
      <c r="FP14" s="225">
        <f t="shared" si="88"/>
        <v>4</v>
      </c>
      <c r="FQ14" s="225">
        <f t="shared" si="89"/>
        <v>13.8</v>
      </c>
      <c r="FR14" s="225">
        <f t="shared" si="90"/>
        <v>3</v>
      </c>
      <c r="FS14" s="225">
        <f t="shared" si="91"/>
        <v>0</v>
      </c>
      <c r="FT14" s="225">
        <f t="shared" si="92"/>
        <v>6</v>
      </c>
      <c r="FU14" s="225">
        <f t="shared" si="93"/>
        <v>0</v>
      </c>
      <c r="FV14" s="225">
        <f t="shared" si="94"/>
        <v>1</v>
      </c>
      <c r="FW14" s="225">
        <f t="shared" si="95"/>
        <v>0</v>
      </c>
      <c r="FX14" s="225">
        <f t="shared" si="96"/>
        <v>1</v>
      </c>
      <c r="FY14" s="225">
        <f t="shared" si="97"/>
        <v>0</v>
      </c>
      <c r="FZ14" s="225">
        <f t="shared" si="98"/>
        <v>1</v>
      </c>
      <c r="GA14" s="225">
        <f t="shared" si="99"/>
        <v>0</v>
      </c>
      <c r="GB14" s="225">
        <f t="shared" si="100"/>
        <v>1</v>
      </c>
      <c r="GC14" s="225">
        <f t="shared" si="101"/>
        <v>0</v>
      </c>
      <c r="GD14" s="225">
        <f t="shared" si="102"/>
        <v>1</v>
      </c>
      <c r="GE14" s="225">
        <f t="shared" si="103"/>
        <v>0</v>
      </c>
      <c r="GF14" s="225">
        <f t="shared" si="104"/>
        <v>1</v>
      </c>
      <c r="GG14" s="225">
        <f t="shared" si="105"/>
        <v>0</v>
      </c>
      <c r="GH14" s="225">
        <f t="shared" si="106"/>
        <v>1</v>
      </c>
      <c r="GI14" s="225">
        <f t="shared" si="107"/>
        <v>0</v>
      </c>
      <c r="GJ14" s="225">
        <f t="shared" si="108"/>
        <v>1</v>
      </c>
      <c r="GK14" s="225">
        <f t="shared" si="109"/>
        <v>0</v>
      </c>
      <c r="GL14" s="225">
        <f t="shared" si="110"/>
        <v>1</v>
      </c>
      <c r="GM14" s="225">
        <f t="shared" si="148"/>
        <v>3</v>
      </c>
      <c r="GN14" s="225">
        <f t="shared" si="149"/>
        <v>0</v>
      </c>
      <c r="GO14" s="223">
        <f t="shared" si="150"/>
        <v>3</v>
      </c>
      <c r="GP14" s="224">
        <f t="shared" si="111"/>
        <v>0</v>
      </c>
      <c r="GQ14" s="225">
        <f t="shared" si="112"/>
        <v>4</v>
      </c>
      <c r="GR14" s="225">
        <f t="shared" si="113"/>
        <v>50.15</v>
      </c>
      <c r="GS14" s="225">
        <f t="shared" si="114"/>
        <v>5</v>
      </c>
      <c r="GT14" s="225">
        <f t="shared" si="115"/>
        <v>0</v>
      </c>
      <c r="GU14" s="225">
        <f t="shared" si="116"/>
        <v>6</v>
      </c>
      <c r="GV14" s="225">
        <f t="shared" si="117"/>
        <v>0</v>
      </c>
      <c r="GW14" s="225">
        <f t="shared" si="118"/>
        <v>1</v>
      </c>
      <c r="GX14" s="225">
        <f t="shared" si="119"/>
        <v>0</v>
      </c>
      <c r="GY14" s="225">
        <f t="shared" si="120"/>
        <v>1</v>
      </c>
      <c r="GZ14" s="225">
        <f t="shared" si="121"/>
        <v>0</v>
      </c>
      <c r="HA14" s="225">
        <f t="shared" si="122"/>
        <v>1</v>
      </c>
      <c r="HB14" s="225">
        <f t="shared" si="123"/>
        <v>0</v>
      </c>
      <c r="HC14" s="225">
        <f t="shared" si="124"/>
        <v>1</v>
      </c>
      <c r="HD14" s="225">
        <f t="shared" si="125"/>
        <v>0</v>
      </c>
      <c r="HE14" s="225">
        <f t="shared" si="126"/>
        <v>1</v>
      </c>
      <c r="HF14" s="225">
        <f t="shared" si="127"/>
        <v>0</v>
      </c>
      <c r="HG14" s="225">
        <f t="shared" si="128"/>
        <v>1</v>
      </c>
      <c r="HH14" s="225">
        <f t="shared" si="129"/>
        <v>0</v>
      </c>
      <c r="HI14" s="225">
        <f t="shared" si="130"/>
        <v>1</v>
      </c>
      <c r="HJ14" s="225">
        <f t="shared" si="131"/>
        <v>0</v>
      </c>
      <c r="HK14" s="225">
        <f t="shared" si="132"/>
        <v>1</v>
      </c>
      <c r="HL14" s="225">
        <f t="shared" si="133"/>
        <v>0</v>
      </c>
      <c r="HM14" s="225">
        <f t="shared" si="134"/>
        <v>1</v>
      </c>
      <c r="HN14" s="225">
        <f t="shared" si="151"/>
        <v>5</v>
      </c>
      <c r="HO14" s="225">
        <f t="shared" si="152"/>
        <v>0</v>
      </c>
      <c r="HP14" s="223">
        <f t="shared" si="153"/>
        <v>5</v>
      </c>
    </row>
    <row r="15" spans="1:224" ht="15" x14ac:dyDescent="0.25">
      <c r="A15" s="123">
        <f t="shared" si="135"/>
        <v>37</v>
      </c>
      <c r="B15" s="8">
        <f>Namen!B15</f>
        <v>0</v>
      </c>
      <c r="C15" s="170">
        <f>Namen!C15</f>
        <v>0</v>
      </c>
      <c r="D15" s="170" t="str">
        <f>Namen!D15&amp;" "&amp;Namen!E15</f>
        <v xml:space="preserve"> </v>
      </c>
      <c r="E15" s="8">
        <f>Namen!F15</f>
        <v>0</v>
      </c>
      <c r="F15" s="170">
        <f>Namen!G15</f>
        <v>0</v>
      </c>
      <c r="G15" s="8">
        <f>Namen!H15</f>
        <v>0</v>
      </c>
      <c r="H15" s="8">
        <f>Namen!I15</f>
        <v>0</v>
      </c>
      <c r="I15" s="8"/>
      <c r="J15" s="8"/>
      <c r="K15" s="171">
        <f>Namen!J15</f>
        <v>0</v>
      </c>
      <c r="L15" s="8">
        <f>Namen!K15</f>
        <v>0</v>
      </c>
      <c r="M15" s="8">
        <f>Namen!L15</f>
        <v>0</v>
      </c>
      <c r="N15" s="8">
        <f>IF(sorteersom&gt;0.5,Namen!M15,1)</f>
        <v>0</v>
      </c>
      <c r="O15" s="170">
        <f>Namen!N15</f>
        <v>0</v>
      </c>
      <c r="P15" s="202">
        <f>'Ronde 1'!I$24</f>
        <v>0</v>
      </c>
      <c r="Q15" s="203">
        <f>'Ronde 1'!R$24</f>
        <v>0</v>
      </c>
      <c r="R15" s="203">
        <f>'Ronde 1'!N$24</f>
        <v>0</v>
      </c>
      <c r="S15" s="204">
        <f>'Ronde 1'!I$25</f>
        <v>0</v>
      </c>
      <c r="T15" s="203">
        <f>'Ronde 1'!R$25</f>
        <v>0</v>
      </c>
      <c r="U15" s="203">
        <f>'Ronde 1'!N$25</f>
        <v>0</v>
      </c>
      <c r="V15" s="482">
        <f>'Ronde 1'!S$24</f>
        <v>0</v>
      </c>
      <c r="W15" s="202">
        <f>'Ronde 2'!I$39</f>
        <v>0</v>
      </c>
      <c r="X15" s="204">
        <f>'Ronde 2'!Q39</f>
        <v>0</v>
      </c>
      <c r="Y15" s="273">
        <f>'Ronde 2'!N$39</f>
        <v>0</v>
      </c>
      <c r="Z15" s="273">
        <f>'Ronde 2'!P39</f>
        <v>0</v>
      </c>
      <c r="AA15" s="482">
        <f>'Ronde 2'!S$39</f>
        <v>0</v>
      </c>
      <c r="AB15" s="483">
        <f>'Ronde 3'!I$51</f>
        <v>0</v>
      </c>
      <c r="AC15" s="273">
        <f>'Ronde 3'!Q51</f>
        <v>0</v>
      </c>
      <c r="AD15" s="273">
        <f>'Ronde 3'!N$51</f>
        <v>0</v>
      </c>
      <c r="AE15" s="273">
        <f>'Ronde 3'!P51</f>
        <v>0</v>
      </c>
      <c r="AF15" s="482">
        <f>'Ronde 3'!S$51</f>
        <v>0</v>
      </c>
      <c r="AG15" s="202">
        <f>'Ronde 4'!I$63</f>
        <v>0</v>
      </c>
      <c r="AH15" s="204">
        <f>'Ronde 4'!Q63</f>
        <v>0</v>
      </c>
      <c r="AI15" s="273">
        <f>'Ronde 4'!N$63</f>
        <v>0</v>
      </c>
      <c r="AJ15" s="273">
        <f>'Ronde 4'!P63</f>
        <v>0</v>
      </c>
      <c r="AK15" s="482">
        <f>'Ronde 4'!S$63</f>
        <v>0</v>
      </c>
      <c r="AL15" s="481">
        <f t="shared" si="0"/>
        <v>0</v>
      </c>
      <c r="AM15" s="8">
        <v>10</v>
      </c>
      <c r="AN15" s="175">
        <f t="shared" si="136"/>
        <v>17</v>
      </c>
      <c r="AO15" s="176">
        <f t="shared" ca="1" si="154"/>
        <v>0.62754475467447657</v>
      </c>
      <c r="AP15" s="176">
        <v>0.32289977459282593</v>
      </c>
      <c r="AQ15" s="177">
        <f t="shared" si="1"/>
        <v>140</v>
      </c>
      <c r="AR15" s="177">
        <f t="shared" si="2"/>
        <v>3000</v>
      </c>
      <c r="AS15" s="178">
        <f t="shared" si="137"/>
        <v>3157.3228997745928</v>
      </c>
      <c r="AT15" s="179">
        <f t="shared" si="3"/>
        <v>37</v>
      </c>
      <c r="AU15" s="180">
        <f t="shared" si="4"/>
        <v>2</v>
      </c>
      <c r="AV15" s="208">
        <f t="shared" si="4"/>
        <v>10</v>
      </c>
      <c r="AW15" s="206" t="str">
        <f t="shared" si="4"/>
        <v>Julianne Klein Nagelvoort</v>
      </c>
      <c r="AX15" s="270" t="str">
        <f t="shared" si="4"/>
        <v>Olvo Wezep</v>
      </c>
      <c r="AY15" s="205" t="str">
        <f t="shared" si="4"/>
        <v>.</v>
      </c>
      <c r="AZ15" s="208" t="str">
        <f t="shared" si="4"/>
        <v>pre pre instap 2</v>
      </c>
      <c r="BA15" s="208" t="str">
        <f t="shared" si="4"/>
        <v>D4</v>
      </c>
      <c r="BB15" s="208">
        <f t="shared" si="4"/>
        <v>0</v>
      </c>
      <c r="BC15" s="209">
        <f t="shared" si="4"/>
        <v>39788</v>
      </c>
      <c r="BD15" s="208">
        <f t="shared" si="4"/>
        <v>0</v>
      </c>
      <c r="BE15" s="206">
        <f t="shared" si="5"/>
        <v>0</v>
      </c>
      <c r="BF15" s="208">
        <f t="shared" si="5"/>
        <v>0</v>
      </c>
      <c r="BG15" s="211">
        <f t="shared" si="5"/>
        <v>4.5</v>
      </c>
      <c r="BH15" s="212">
        <f t="shared" si="5"/>
        <v>11.4</v>
      </c>
      <c r="BI15" s="216">
        <f t="shared" si="5"/>
        <v>0</v>
      </c>
      <c r="BJ15" s="213">
        <f t="shared" si="5"/>
        <v>4.8</v>
      </c>
      <c r="BK15" s="212">
        <f t="shared" si="5"/>
        <v>12.7</v>
      </c>
      <c r="BL15" s="216">
        <f t="shared" si="5"/>
        <v>0</v>
      </c>
      <c r="BM15" s="214">
        <f t="shared" si="5"/>
        <v>12.05</v>
      </c>
      <c r="BN15" s="215">
        <f t="shared" si="6"/>
        <v>8</v>
      </c>
      <c r="BO15" s="211">
        <f t="shared" si="7"/>
        <v>4.2</v>
      </c>
      <c r="BP15" s="292">
        <f t="shared" si="7"/>
        <v>7.7</v>
      </c>
      <c r="BQ15" s="216">
        <f t="shared" si="7"/>
        <v>0</v>
      </c>
      <c r="BR15" s="214">
        <f t="shared" si="7"/>
        <v>11.9</v>
      </c>
      <c r="BS15" s="215">
        <f t="shared" si="8"/>
        <v>5</v>
      </c>
      <c r="BT15" s="211">
        <f t="shared" si="9"/>
        <v>4.2</v>
      </c>
      <c r="BU15" s="292">
        <f t="shared" si="9"/>
        <v>8</v>
      </c>
      <c r="BV15" s="216">
        <f t="shared" si="9"/>
        <v>0</v>
      </c>
      <c r="BW15" s="214">
        <f t="shared" si="9"/>
        <v>12.2</v>
      </c>
      <c r="BX15" s="215">
        <f t="shared" si="10"/>
        <v>5</v>
      </c>
      <c r="BY15" s="211">
        <f t="shared" si="11"/>
        <v>5.4</v>
      </c>
      <c r="BZ15" s="292">
        <f t="shared" si="11"/>
        <v>8.5</v>
      </c>
      <c r="CA15" s="216">
        <f t="shared" si="11"/>
        <v>0</v>
      </c>
      <c r="CB15" s="214">
        <f t="shared" si="11"/>
        <v>13.9</v>
      </c>
      <c r="CC15" s="215">
        <f t="shared" si="12"/>
        <v>2</v>
      </c>
      <c r="CD15" s="217">
        <f t="shared" si="13"/>
        <v>50.05</v>
      </c>
      <c r="CE15" s="195">
        <f t="shared" si="155"/>
        <v>6</v>
      </c>
      <c r="CF15" s="162" t="str">
        <f t="shared" si="138"/>
        <v xml:space="preserve"> </v>
      </c>
      <c r="CG15" s="218">
        <f t="shared" si="14"/>
        <v>0</v>
      </c>
      <c r="CH15" s="252">
        <f t="shared" si="14"/>
        <v>0</v>
      </c>
      <c r="CI15" s="219">
        <f t="shared" si="157"/>
        <v>6</v>
      </c>
      <c r="CJ15" s="250">
        <f t="shared" si="156"/>
        <v>6</v>
      </c>
      <c r="CK15" s="129"/>
      <c r="CL15" s="220">
        <f t="shared" si="15"/>
        <v>0</v>
      </c>
      <c r="CM15" s="221">
        <f t="shared" si="16"/>
        <v>4</v>
      </c>
      <c r="CN15" s="221">
        <f t="shared" si="17"/>
        <v>12.05</v>
      </c>
      <c r="CO15" s="221">
        <f t="shared" si="18"/>
        <v>8</v>
      </c>
      <c r="CP15" s="221">
        <f t="shared" si="19"/>
        <v>0</v>
      </c>
      <c r="CQ15" s="221">
        <f t="shared" si="20"/>
        <v>6</v>
      </c>
      <c r="CR15" s="221">
        <f t="shared" si="21"/>
        <v>0</v>
      </c>
      <c r="CS15" s="221">
        <f t="shared" si="22"/>
        <v>1</v>
      </c>
      <c r="CT15" s="221">
        <f t="shared" si="23"/>
        <v>0</v>
      </c>
      <c r="CU15" s="221">
        <f t="shared" si="24"/>
        <v>1</v>
      </c>
      <c r="CV15" s="221">
        <f t="shared" si="25"/>
        <v>0</v>
      </c>
      <c r="CW15" s="222">
        <f t="shared" si="26"/>
        <v>1</v>
      </c>
      <c r="CX15" s="220">
        <f t="shared" si="27"/>
        <v>0</v>
      </c>
      <c r="CY15" s="221">
        <f t="shared" si="28"/>
        <v>1</v>
      </c>
      <c r="CZ15" s="221">
        <f t="shared" si="29"/>
        <v>0</v>
      </c>
      <c r="DA15" s="221">
        <f t="shared" si="30"/>
        <v>1</v>
      </c>
      <c r="DB15" s="221">
        <f t="shared" si="31"/>
        <v>0</v>
      </c>
      <c r="DC15" s="221">
        <f t="shared" si="32"/>
        <v>1</v>
      </c>
      <c r="DD15" s="221">
        <f t="shared" si="33"/>
        <v>0</v>
      </c>
      <c r="DE15" s="221">
        <f t="shared" si="34"/>
        <v>1</v>
      </c>
      <c r="DF15" s="221">
        <f t="shared" si="35"/>
        <v>0</v>
      </c>
      <c r="DG15" s="221">
        <f t="shared" si="36"/>
        <v>1</v>
      </c>
      <c r="DH15" s="221">
        <f t="shared" si="37"/>
        <v>0</v>
      </c>
      <c r="DI15" s="222">
        <f t="shared" si="38"/>
        <v>1</v>
      </c>
      <c r="DJ15" s="265">
        <f t="shared" si="139"/>
        <v>8</v>
      </c>
      <c r="DK15" s="266">
        <f t="shared" si="140"/>
        <v>0</v>
      </c>
      <c r="DL15" s="267">
        <f t="shared" si="141"/>
        <v>8</v>
      </c>
      <c r="DM15" s="224">
        <f t="shared" si="39"/>
        <v>0</v>
      </c>
      <c r="DN15" s="225">
        <f t="shared" si="40"/>
        <v>4</v>
      </c>
      <c r="DO15" s="225">
        <f t="shared" si="41"/>
        <v>11.9</v>
      </c>
      <c r="DP15" s="225">
        <f t="shared" si="42"/>
        <v>5</v>
      </c>
      <c r="DQ15" s="225">
        <f t="shared" si="43"/>
        <v>0</v>
      </c>
      <c r="DR15" s="225">
        <f t="shared" si="44"/>
        <v>6</v>
      </c>
      <c r="DS15" s="225">
        <f t="shared" si="45"/>
        <v>0</v>
      </c>
      <c r="DT15" s="225">
        <f t="shared" si="46"/>
        <v>1</v>
      </c>
      <c r="DU15" s="225">
        <f t="shared" si="47"/>
        <v>0</v>
      </c>
      <c r="DV15" s="225">
        <f t="shared" si="48"/>
        <v>1</v>
      </c>
      <c r="DW15" s="225">
        <f t="shared" si="49"/>
        <v>0</v>
      </c>
      <c r="DX15" s="225">
        <f t="shared" si="50"/>
        <v>1</v>
      </c>
      <c r="DY15" s="225">
        <f t="shared" si="51"/>
        <v>0</v>
      </c>
      <c r="DZ15" s="225">
        <f t="shared" si="52"/>
        <v>1</v>
      </c>
      <c r="EA15" s="225">
        <f t="shared" si="53"/>
        <v>0</v>
      </c>
      <c r="EB15" s="225">
        <f t="shared" si="54"/>
        <v>1</v>
      </c>
      <c r="EC15" s="225">
        <f t="shared" si="55"/>
        <v>0</v>
      </c>
      <c r="ED15" s="225">
        <f t="shared" si="56"/>
        <v>1</v>
      </c>
      <c r="EE15" s="225">
        <f t="shared" si="57"/>
        <v>0</v>
      </c>
      <c r="EF15" s="225">
        <f t="shared" si="58"/>
        <v>1</v>
      </c>
      <c r="EG15" s="225">
        <f t="shared" si="59"/>
        <v>0</v>
      </c>
      <c r="EH15" s="225">
        <f t="shared" si="60"/>
        <v>1</v>
      </c>
      <c r="EI15" s="225">
        <f t="shared" si="61"/>
        <v>0</v>
      </c>
      <c r="EJ15" s="225">
        <f t="shared" si="62"/>
        <v>1</v>
      </c>
      <c r="EK15" s="225">
        <f t="shared" si="142"/>
        <v>5</v>
      </c>
      <c r="EL15" s="225">
        <f t="shared" si="143"/>
        <v>0</v>
      </c>
      <c r="EM15" s="223">
        <f t="shared" si="144"/>
        <v>5</v>
      </c>
      <c r="EN15" s="224">
        <f t="shared" si="63"/>
        <v>0</v>
      </c>
      <c r="EO15" s="225">
        <f t="shared" si="64"/>
        <v>4</v>
      </c>
      <c r="EP15" s="225">
        <f t="shared" si="65"/>
        <v>12.2</v>
      </c>
      <c r="EQ15" s="225">
        <f t="shared" si="66"/>
        <v>5</v>
      </c>
      <c r="ER15" s="225">
        <f t="shared" si="67"/>
        <v>0</v>
      </c>
      <c r="ES15" s="225">
        <f t="shared" si="68"/>
        <v>6</v>
      </c>
      <c r="ET15" s="225">
        <f t="shared" si="69"/>
        <v>0</v>
      </c>
      <c r="EU15" s="225">
        <f t="shared" si="70"/>
        <v>1</v>
      </c>
      <c r="EV15" s="225">
        <f t="shared" si="71"/>
        <v>0</v>
      </c>
      <c r="EW15" s="225">
        <f t="shared" si="72"/>
        <v>1</v>
      </c>
      <c r="EX15" s="225">
        <f t="shared" si="73"/>
        <v>0</v>
      </c>
      <c r="EY15" s="225">
        <f t="shared" si="74"/>
        <v>1</v>
      </c>
      <c r="EZ15" s="225">
        <f t="shared" si="75"/>
        <v>0</v>
      </c>
      <c r="FA15" s="225">
        <f t="shared" si="76"/>
        <v>1</v>
      </c>
      <c r="FB15" s="225">
        <f t="shared" si="77"/>
        <v>0</v>
      </c>
      <c r="FC15" s="225">
        <f t="shared" si="78"/>
        <v>1</v>
      </c>
      <c r="FD15" s="225">
        <f t="shared" si="79"/>
        <v>0</v>
      </c>
      <c r="FE15" s="225">
        <f t="shared" si="80"/>
        <v>1</v>
      </c>
      <c r="FF15" s="225">
        <f t="shared" si="81"/>
        <v>0</v>
      </c>
      <c r="FG15" s="225">
        <f t="shared" si="82"/>
        <v>1</v>
      </c>
      <c r="FH15" s="225">
        <f t="shared" si="83"/>
        <v>0</v>
      </c>
      <c r="FI15" s="225">
        <f t="shared" si="84"/>
        <v>1</v>
      </c>
      <c r="FJ15" s="225">
        <f t="shared" si="85"/>
        <v>0</v>
      </c>
      <c r="FK15" s="225">
        <f t="shared" si="86"/>
        <v>1</v>
      </c>
      <c r="FL15" s="225">
        <f t="shared" si="145"/>
        <v>5</v>
      </c>
      <c r="FM15" s="225">
        <f t="shared" si="146"/>
        <v>0</v>
      </c>
      <c r="FN15" s="223">
        <f t="shared" si="147"/>
        <v>5</v>
      </c>
      <c r="FO15" s="224">
        <f t="shared" si="87"/>
        <v>0</v>
      </c>
      <c r="FP15" s="225">
        <f t="shared" si="88"/>
        <v>4</v>
      </c>
      <c r="FQ15" s="225">
        <f t="shared" si="89"/>
        <v>13.9</v>
      </c>
      <c r="FR15" s="225">
        <f t="shared" si="90"/>
        <v>2</v>
      </c>
      <c r="FS15" s="225">
        <f t="shared" si="91"/>
        <v>0</v>
      </c>
      <c r="FT15" s="225">
        <f t="shared" si="92"/>
        <v>6</v>
      </c>
      <c r="FU15" s="225">
        <f t="shared" si="93"/>
        <v>0</v>
      </c>
      <c r="FV15" s="225">
        <f t="shared" si="94"/>
        <v>1</v>
      </c>
      <c r="FW15" s="225">
        <f t="shared" si="95"/>
        <v>0</v>
      </c>
      <c r="FX15" s="225">
        <f t="shared" si="96"/>
        <v>1</v>
      </c>
      <c r="FY15" s="225">
        <f t="shared" si="97"/>
        <v>0</v>
      </c>
      <c r="FZ15" s="225">
        <f t="shared" si="98"/>
        <v>1</v>
      </c>
      <c r="GA15" s="225">
        <f t="shared" si="99"/>
        <v>0</v>
      </c>
      <c r="GB15" s="225">
        <f t="shared" si="100"/>
        <v>1</v>
      </c>
      <c r="GC15" s="225">
        <f t="shared" si="101"/>
        <v>0</v>
      </c>
      <c r="GD15" s="225">
        <f t="shared" si="102"/>
        <v>1</v>
      </c>
      <c r="GE15" s="225">
        <f t="shared" si="103"/>
        <v>0</v>
      </c>
      <c r="GF15" s="225">
        <f t="shared" si="104"/>
        <v>1</v>
      </c>
      <c r="GG15" s="225">
        <f t="shared" si="105"/>
        <v>0</v>
      </c>
      <c r="GH15" s="225">
        <f t="shared" si="106"/>
        <v>1</v>
      </c>
      <c r="GI15" s="225">
        <f t="shared" si="107"/>
        <v>0</v>
      </c>
      <c r="GJ15" s="225">
        <f t="shared" si="108"/>
        <v>1</v>
      </c>
      <c r="GK15" s="225">
        <f t="shared" si="109"/>
        <v>0</v>
      </c>
      <c r="GL15" s="225">
        <f t="shared" si="110"/>
        <v>1</v>
      </c>
      <c r="GM15" s="225">
        <f t="shared" si="148"/>
        <v>2</v>
      </c>
      <c r="GN15" s="225">
        <f t="shared" si="149"/>
        <v>0</v>
      </c>
      <c r="GO15" s="223">
        <f t="shared" si="150"/>
        <v>2</v>
      </c>
      <c r="GP15" s="224">
        <f t="shared" si="111"/>
        <v>0</v>
      </c>
      <c r="GQ15" s="225">
        <f t="shared" si="112"/>
        <v>4</v>
      </c>
      <c r="GR15" s="225">
        <f t="shared" si="113"/>
        <v>50.05</v>
      </c>
      <c r="GS15" s="225">
        <f t="shared" si="114"/>
        <v>6</v>
      </c>
      <c r="GT15" s="225">
        <f t="shared" si="115"/>
        <v>0</v>
      </c>
      <c r="GU15" s="225">
        <f t="shared" si="116"/>
        <v>6</v>
      </c>
      <c r="GV15" s="225">
        <f t="shared" si="117"/>
        <v>0</v>
      </c>
      <c r="GW15" s="225">
        <f t="shared" si="118"/>
        <v>1</v>
      </c>
      <c r="GX15" s="225">
        <f t="shared" si="119"/>
        <v>0</v>
      </c>
      <c r="GY15" s="225">
        <f t="shared" si="120"/>
        <v>1</v>
      </c>
      <c r="GZ15" s="225">
        <f t="shared" si="121"/>
        <v>0</v>
      </c>
      <c r="HA15" s="225">
        <f t="shared" si="122"/>
        <v>1</v>
      </c>
      <c r="HB15" s="225">
        <f t="shared" si="123"/>
        <v>0</v>
      </c>
      <c r="HC15" s="225">
        <f t="shared" si="124"/>
        <v>1</v>
      </c>
      <c r="HD15" s="225">
        <f t="shared" si="125"/>
        <v>0</v>
      </c>
      <c r="HE15" s="225">
        <f t="shared" si="126"/>
        <v>1</v>
      </c>
      <c r="HF15" s="225">
        <f t="shared" si="127"/>
        <v>0</v>
      </c>
      <c r="HG15" s="225">
        <f t="shared" si="128"/>
        <v>1</v>
      </c>
      <c r="HH15" s="225">
        <f t="shared" si="129"/>
        <v>0</v>
      </c>
      <c r="HI15" s="225">
        <f t="shared" si="130"/>
        <v>1</v>
      </c>
      <c r="HJ15" s="225">
        <f t="shared" si="131"/>
        <v>0</v>
      </c>
      <c r="HK15" s="225">
        <f t="shared" si="132"/>
        <v>1</v>
      </c>
      <c r="HL15" s="225">
        <f t="shared" si="133"/>
        <v>0</v>
      </c>
      <c r="HM15" s="225">
        <f t="shared" si="134"/>
        <v>1</v>
      </c>
      <c r="HN15" s="225">
        <f t="shared" si="151"/>
        <v>6</v>
      </c>
      <c r="HO15" s="225">
        <f t="shared" si="152"/>
        <v>0</v>
      </c>
      <c r="HP15" s="223">
        <f t="shared" si="153"/>
        <v>6</v>
      </c>
    </row>
    <row r="16" spans="1:224" ht="15" x14ac:dyDescent="0.25">
      <c r="A16" s="123">
        <f t="shared" si="135"/>
        <v>35</v>
      </c>
      <c r="B16" s="8">
        <f>Namen!B16</f>
        <v>0</v>
      </c>
      <c r="C16" s="170">
        <f>Namen!C16</f>
        <v>0</v>
      </c>
      <c r="D16" s="170" t="str">
        <f>Namen!D16&amp;" "&amp;Namen!E16</f>
        <v xml:space="preserve"> </v>
      </c>
      <c r="E16" s="8">
        <f>Namen!F16</f>
        <v>0</v>
      </c>
      <c r="F16" s="170">
        <f>Namen!G16</f>
        <v>0</v>
      </c>
      <c r="G16" s="8">
        <f>Namen!H16</f>
        <v>0</v>
      </c>
      <c r="H16" s="8">
        <f>Namen!I16</f>
        <v>0</v>
      </c>
      <c r="I16" s="8"/>
      <c r="J16" s="8"/>
      <c r="K16" s="171">
        <f>Namen!J16</f>
        <v>0</v>
      </c>
      <c r="L16" s="8">
        <f>Namen!K16</f>
        <v>0</v>
      </c>
      <c r="M16" s="8">
        <f>Namen!L16</f>
        <v>0</v>
      </c>
      <c r="N16" s="8">
        <f>IF(sorteersom&gt;0.5,Namen!M16,1)</f>
        <v>0</v>
      </c>
      <c r="O16" s="170">
        <f>Namen!N16</f>
        <v>0</v>
      </c>
      <c r="P16" s="202">
        <f>'Ronde 1'!I$26</f>
        <v>0</v>
      </c>
      <c r="Q16" s="203">
        <f>'Ronde 1'!R$26</f>
        <v>0</v>
      </c>
      <c r="R16" s="203">
        <f>'Ronde 1'!N$26</f>
        <v>0</v>
      </c>
      <c r="S16" s="204">
        <f>'Ronde 1'!I$27</f>
        <v>0</v>
      </c>
      <c r="T16" s="203">
        <f>'Ronde 1'!R$27</f>
        <v>0</v>
      </c>
      <c r="U16" s="203">
        <f>'Ronde 1'!N$27</f>
        <v>0</v>
      </c>
      <c r="V16" s="482">
        <f>'Ronde 1'!S$26</f>
        <v>0</v>
      </c>
      <c r="W16" s="202">
        <f>'Ronde 2'!I$40</f>
        <v>0</v>
      </c>
      <c r="X16" s="204">
        <f>'Ronde 2'!Q40</f>
        <v>0</v>
      </c>
      <c r="Y16" s="273">
        <f>'Ronde 2'!N$40</f>
        <v>0</v>
      </c>
      <c r="Z16" s="273">
        <f>'Ronde 2'!P40</f>
        <v>0</v>
      </c>
      <c r="AA16" s="482">
        <f>'Ronde 2'!S$40</f>
        <v>0</v>
      </c>
      <c r="AB16" s="483">
        <f>'Ronde 3'!I$52</f>
        <v>0</v>
      </c>
      <c r="AC16" s="273">
        <f>'Ronde 3'!Q52</f>
        <v>0</v>
      </c>
      <c r="AD16" s="273">
        <f>'Ronde 3'!N$52</f>
        <v>0</v>
      </c>
      <c r="AE16" s="273">
        <f>'Ronde 3'!P52</f>
        <v>0</v>
      </c>
      <c r="AF16" s="482">
        <f>'Ronde 3'!S$52</f>
        <v>0</v>
      </c>
      <c r="AG16" s="202">
        <f>'Ronde 4'!I$64</f>
        <v>0</v>
      </c>
      <c r="AH16" s="204">
        <f>'Ronde 4'!Q64</f>
        <v>0</v>
      </c>
      <c r="AI16" s="273">
        <f>'Ronde 4'!N$64</f>
        <v>0</v>
      </c>
      <c r="AJ16" s="273">
        <f>'Ronde 4'!P64</f>
        <v>0</v>
      </c>
      <c r="AK16" s="482">
        <f>'Ronde 4'!S$64</f>
        <v>0</v>
      </c>
      <c r="AL16" s="481">
        <f t="shared" si="0"/>
        <v>0</v>
      </c>
      <c r="AM16" s="8">
        <v>11</v>
      </c>
      <c r="AN16" s="175">
        <f t="shared" si="136"/>
        <v>17</v>
      </c>
      <c r="AO16" s="176">
        <f t="shared" ca="1" si="154"/>
        <v>0.70395672167573631</v>
      </c>
      <c r="AP16" s="176">
        <v>0.27127449278966376</v>
      </c>
      <c r="AQ16" s="177">
        <f t="shared" si="1"/>
        <v>140</v>
      </c>
      <c r="AR16" s="177">
        <f t="shared" si="2"/>
        <v>3000</v>
      </c>
      <c r="AS16" s="178">
        <f t="shared" si="137"/>
        <v>3157.2712744927899</v>
      </c>
      <c r="AT16" s="179">
        <f t="shared" si="3"/>
        <v>35</v>
      </c>
      <c r="AU16" s="180">
        <f t="shared" ref="AU16:BD25" si="158">VLOOKUP($AM16,$A$6:$AL$65,AU$1,FALSE)</f>
        <v>2</v>
      </c>
      <c r="AV16" s="208">
        <f t="shared" si="158"/>
        <v>7</v>
      </c>
      <c r="AW16" s="206" t="str">
        <f t="shared" si="158"/>
        <v>Romée Poortenaar</v>
      </c>
      <c r="AX16" s="270" t="str">
        <f t="shared" si="158"/>
        <v>Olvo Wezep</v>
      </c>
      <c r="AY16" s="205" t="str">
        <f t="shared" si="158"/>
        <v>.</v>
      </c>
      <c r="AZ16" s="208" t="str">
        <f t="shared" si="158"/>
        <v>pre pre instap 2</v>
      </c>
      <c r="BA16" s="208" t="str">
        <f t="shared" si="158"/>
        <v>D4</v>
      </c>
      <c r="BB16" s="208">
        <f t="shared" si="158"/>
        <v>0</v>
      </c>
      <c r="BC16" s="209">
        <f t="shared" si="158"/>
        <v>39738</v>
      </c>
      <c r="BD16" s="208">
        <f t="shared" si="158"/>
        <v>0</v>
      </c>
      <c r="BE16" s="206">
        <f t="shared" ref="BE16:BM25" si="159">VLOOKUP($AM16,$A$6:$AL$65,BE$1,FALSE)</f>
        <v>0</v>
      </c>
      <c r="BF16" s="208">
        <f t="shared" si="159"/>
        <v>0</v>
      </c>
      <c r="BG16" s="211">
        <f t="shared" si="159"/>
        <v>4.5</v>
      </c>
      <c r="BH16" s="212">
        <f t="shared" si="159"/>
        <v>12.5</v>
      </c>
      <c r="BI16" s="216">
        <f t="shared" si="159"/>
        <v>0</v>
      </c>
      <c r="BJ16" s="213">
        <f t="shared" si="159"/>
        <v>4.5</v>
      </c>
      <c r="BK16" s="212">
        <f t="shared" si="159"/>
        <v>12.5</v>
      </c>
      <c r="BL16" s="216">
        <f t="shared" si="159"/>
        <v>0</v>
      </c>
      <c r="BM16" s="214">
        <f t="shared" si="159"/>
        <v>12.5</v>
      </c>
      <c r="BN16" s="215">
        <f t="shared" si="6"/>
        <v>6</v>
      </c>
      <c r="BO16" s="211">
        <f t="shared" si="7"/>
        <v>5.4</v>
      </c>
      <c r="BP16" s="292">
        <f t="shared" si="7"/>
        <v>7.1</v>
      </c>
      <c r="BQ16" s="216">
        <f t="shared" si="7"/>
        <v>0</v>
      </c>
      <c r="BR16" s="214">
        <f t="shared" si="7"/>
        <v>12.5</v>
      </c>
      <c r="BS16" s="215">
        <f t="shared" si="8"/>
        <v>4</v>
      </c>
      <c r="BT16" s="211">
        <f t="shared" si="9"/>
        <v>4.5</v>
      </c>
      <c r="BU16" s="292">
        <f t="shared" si="9"/>
        <v>7.5</v>
      </c>
      <c r="BV16" s="216">
        <f t="shared" si="9"/>
        <v>0</v>
      </c>
      <c r="BW16" s="214">
        <f t="shared" si="9"/>
        <v>12</v>
      </c>
      <c r="BX16" s="215">
        <f t="shared" si="10"/>
        <v>6</v>
      </c>
      <c r="BY16" s="211">
        <f t="shared" si="11"/>
        <v>4.8</v>
      </c>
      <c r="BZ16" s="292">
        <f t="shared" si="11"/>
        <v>8</v>
      </c>
      <c r="CA16" s="216">
        <f t="shared" si="11"/>
        <v>0</v>
      </c>
      <c r="CB16" s="214">
        <f t="shared" si="11"/>
        <v>12.8</v>
      </c>
      <c r="CC16" s="215">
        <f t="shared" si="12"/>
        <v>8</v>
      </c>
      <c r="CD16" s="217">
        <f t="shared" si="13"/>
        <v>49.8</v>
      </c>
      <c r="CE16" s="195">
        <f t="shared" si="155"/>
        <v>7</v>
      </c>
      <c r="CF16" s="162" t="str">
        <f t="shared" si="138"/>
        <v xml:space="preserve"> </v>
      </c>
      <c r="CG16" s="218">
        <f t="shared" si="14"/>
        <v>0</v>
      </c>
      <c r="CH16" s="252">
        <f t="shared" si="14"/>
        <v>0</v>
      </c>
      <c r="CI16" s="219">
        <f t="shared" si="157"/>
        <v>7</v>
      </c>
      <c r="CJ16" s="250">
        <f t="shared" si="156"/>
        <v>7</v>
      </c>
      <c r="CK16" s="129"/>
      <c r="CL16" s="220">
        <f t="shared" si="15"/>
        <v>0</v>
      </c>
      <c r="CM16" s="221">
        <f t="shared" si="16"/>
        <v>4</v>
      </c>
      <c r="CN16" s="221">
        <f t="shared" si="17"/>
        <v>12.5</v>
      </c>
      <c r="CO16" s="221">
        <f t="shared" si="18"/>
        <v>6</v>
      </c>
      <c r="CP16" s="221">
        <f t="shared" si="19"/>
        <v>0</v>
      </c>
      <c r="CQ16" s="221">
        <f t="shared" si="20"/>
        <v>6</v>
      </c>
      <c r="CR16" s="221">
        <f t="shared" si="21"/>
        <v>0</v>
      </c>
      <c r="CS16" s="221">
        <f t="shared" si="22"/>
        <v>1</v>
      </c>
      <c r="CT16" s="221">
        <f t="shared" si="23"/>
        <v>0</v>
      </c>
      <c r="CU16" s="221">
        <f t="shared" si="24"/>
        <v>1</v>
      </c>
      <c r="CV16" s="221">
        <f t="shared" si="25"/>
        <v>0</v>
      </c>
      <c r="CW16" s="222">
        <f t="shared" si="26"/>
        <v>1</v>
      </c>
      <c r="CX16" s="220">
        <f t="shared" si="27"/>
        <v>0</v>
      </c>
      <c r="CY16" s="221">
        <f t="shared" si="28"/>
        <v>1</v>
      </c>
      <c r="CZ16" s="221">
        <f t="shared" si="29"/>
        <v>0</v>
      </c>
      <c r="DA16" s="221">
        <f t="shared" si="30"/>
        <v>1</v>
      </c>
      <c r="DB16" s="221">
        <f t="shared" si="31"/>
        <v>0</v>
      </c>
      <c r="DC16" s="221">
        <f t="shared" si="32"/>
        <v>1</v>
      </c>
      <c r="DD16" s="221">
        <f t="shared" si="33"/>
        <v>0</v>
      </c>
      <c r="DE16" s="221">
        <f t="shared" si="34"/>
        <v>1</v>
      </c>
      <c r="DF16" s="221">
        <f t="shared" si="35"/>
        <v>0</v>
      </c>
      <c r="DG16" s="221">
        <f t="shared" si="36"/>
        <v>1</v>
      </c>
      <c r="DH16" s="221">
        <f t="shared" si="37"/>
        <v>0</v>
      </c>
      <c r="DI16" s="222">
        <f t="shared" si="38"/>
        <v>1</v>
      </c>
      <c r="DJ16" s="265">
        <f t="shared" si="139"/>
        <v>6</v>
      </c>
      <c r="DK16" s="266">
        <f t="shared" si="140"/>
        <v>0</v>
      </c>
      <c r="DL16" s="267">
        <f t="shared" si="141"/>
        <v>6</v>
      </c>
      <c r="DM16" s="224">
        <f t="shared" si="39"/>
        <v>0</v>
      </c>
      <c r="DN16" s="225">
        <f t="shared" si="40"/>
        <v>4</v>
      </c>
      <c r="DO16" s="225">
        <f t="shared" si="41"/>
        <v>12.5</v>
      </c>
      <c r="DP16" s="225">
        <f t="shared" si="42"/>
        <v>4</v>
      </c>
      <c r="DQ16" s="225">
        <f t="shared" si="43"/>
        <v>0</v>
      </c>
      <c r="DR16" s="225">
        <f t="shared" si="44"/>
        <v>6</v>
      </c>
      <c r="DS16" s="225">
        <f t="shared" si="45"/>
        <v>0</v>
      </c>
      <c r="DT16" s="225">
        <f t="shared" si="46"/>
        <v>1</v>
      </c>
      <c r="DU16" s="225">
        <f t="shared" si="47"/>
        <v>0</v>
      </c>
      <c r="DV16" s="225">
        <f t="shared" si="48"/>
        <v>1</v>
      </c>
      <c r="DW16" s="225">
        <f t="shared" si="49"/>
        <v>0</v>
      </c>
      <c r="DX16" s="225">
        <f t="shared" si="50"/>
        <v>1</v>
      </c>
      <c r="DY16" s="225">
        <f t="shared" si="51"/>
        <v>0</v>
      </c>
      <c r="DZ16" s="225">
        <f t="shared" si="52"/>
        <v>1</v>
      </c>
      <c r="EA16" s="225">
        <f t="shared" si="53"/>
        <v>0</v>
      </c>
      <c r="EB16" s="225">
        <f t="shared" si="54"/>
        <v>1</v>
      </c>
      <c r="EC16" s="225">
        <f t="shared" si="55"/>
        <v>0</v>
      </c>
      <c r="ED16" s="225">
        <f t="shared" si="56"/>
        <v>1</v>
      </c>
      <c r="EE16" s="225">
        <f t="shared" si="57"/>
        <v>0</v>
      </c>
      <c r="EF16" s="225">
        <f t="shared" si="58"/>
        <v>1</v>
      </c>
      <c r="EG16" s="225">
        <f t="shared" si="59"/>
        <v>0</v>
      </c>
      <c r="EH16" s="225">
        <f t="shared" si="60"/>
        <v>1</v>
      </c>
      <c r="EI16" s="225">
        <f t="shared" si="61"/>
        <v>0</v>
      </c>
      <c r="EJ16" s="225">
        <f t="shared" si="62"/>
        <v>1</v>
      </c>
      <c r="EK16" s="225">
        <f t="shared" si="142"/>
        <v>4</v>
      </c>
      <c r="EL16" s="225">
        <f t="shared" si="143"/>
        <v>0</v>
      </c>
      <c r="EM16" s="223">
        <f t="shared" si="144"/>
        <v>4</v>
      </c>
      <c r="EN16" s="224">
        <f t="shared" si="63"/>
        <v>0</v>
      </c>
      <c r="EO16" s="225">
        <f t="shared" si="64"/>
        <v>4</v>
      </c>
      <c r="EP16" s="225">
        <f t="shared" si="65"/>
        <v>12</v>
      </c>
      <c r="EQ16" s="225">
        <f t="shared" si="66"/>
        <v>6</v>
      </c>
      <c r="ER16" s="225">
        <f t="shared" si="67"/>
        <v>0</v>
      </c>
      <c r="ES16" s="225">
        <f t="shared" si="68"/>
        <v>6</v>
      </c>
      <c r="ET16" s="225">
        <f t="shared" si="69"/>
        <v>0</v>
      </c>
      <c r="EU16" s="225">
        <f t="shared" si="70"/>
        <v>1</v>
      </c>
      <c r="EV16" s="225">
        <f t="shared" si="71"/>
        <v>0</v>
      </c>
      <c r="EW16" s="225">
        <f t="shared" si="72"/>
        <v>1</v>
      </c>
      <c r="EX16" s="225">
        <f t="shared" si="73"/>
        <v>0</v>
      </c>
      <c r="EY16" s="225">
        <f t="shared" si="74"/>
        <v>1</v>
      </c>
      <c r="EZ16" s="225">
        <f t="shared" si="75"/>
        <v>0</v>
      </c>
      <c r="FA16" s="225">
        <f t="shared" si="76"/>
        <v>1</v>
      </c>
      <c r="FB16" s="225">
        <f t="shared" si="77"/>
        <v>0</v>
      </c>
      <c r="FC16" s="225">
        <f t="shared" si="78"/>
        <v>1</v>
      </c>
      <c r="FD16" s="225">
        <f t="shared" si="79"/>
        <v>0</v>
      </c>
      <c r="FE16" s="225">
        <f t="shared" si="80"/>
        <v>1</v>
      </c>
      <c r="FF16" s="225">
        <f t="shared" si="81"/>
        <v>0</v>
      </c>
      <c r="FG16" s="225">
        <f t="shared" si="82"/>
        <v>1</v>
      </c>
      <c r="FH16" s="225">
        <f t="shared" si="83"/>
        <v>0</v>
      </c>
      <c r="FI16" s="225">
        <f t="shared" si="84"/>
        <v>1</v>
      </c>
      <c r="FJ16" s="225">
        <f t="shared" si="85"/>
        <v>0</v>
      </c>
      <c r="FK16" s="225">
        <f t="shared" si="86"/>
        <v>1</v>
      </c>
      <c r="FL16" s="225">
        <f t="shared" si="145"/>
        <v>6</v>
      </c>
      <c r="FM16" s="225">
        <f t="shared" si="146"/>
        <v>0</v>
      </c>
      <c r="FN16" s="223">
        <f t="shared" si="147"/>
        <v>6</v>
      </c>
      <c r="FO16" s="224">
        <f t="shared" si="87"/>
        <v>0</v>
      </c>
      <c r="FP16" s="225">
        <f t="shared" si="88"/>
        <v>4</v>
      </c>
      <c r="FQ16" s="225">
        <f t="shared" si="89"/>
        <v>12.8</v>
      </c>
      <c r="FR16" s="225">
        <f t="shared" si="90"/>
        <v>8</v>
      </c>
      <c r="FS16" s="225">
        <f t="shared" si="91"/>
        <v>0</v>
      </c>
      <c r="FT16" s="225">
        <f t="shared" si="92"/>
        <v>6</v>
      </c>
      <c r="FU16" s="225">
        <f t="shared" si="93"/>
        <v>0</v>
      </c>
      <c r="FV16" s="225">
        <f t="shared" si="94"/>
        <v>1</v>
      </c>
      <c r="FW16" s="225">
        <f t="shared" si="95"/>
        <v>0</v>
      </c>
      <c r="FX16" s="225">
        <f t="shared" si="96"/>
        <v>1</v>
      </c>
      <c r="FY16" s="225">
        <f t="shared" si="97"/>
        <v>0</v>
      </c>
      <c r="FZ16" s="225">
        <f t="shared" si="98"/>
        <v>1</v>
      </c>
      <c r="GA16" s="225">
        <f t="shared" si="99"/>
        <v>0</v>
      </c>
      <c r="GB16" s="225">
        <f t="shared" si="100"/>
        <v>1</v>
      </c>
      <c r="GC16" s="225">
        <f t="shared" si="101"/>
        <v>0</v>
      </c>
      <c r="GD16" s="225">
        <f t="shared" si="102"/>
        <v>1</v>
      </c>
      <c r="GE16" s="225">
        <f t="shared" si="103"/>
        <v>0</v>
      </c>
      <c r="GF16" s="225">
        <f t="shared" si="104"/>
        <v>1</v>
      </c>
      <c r="GG16" s="225">
        <f t="shared" si="105"/>
        <v>0</v>
      </c>
      <c r="GH16" s="225">
        <f t="shared" si="106"/>
        <v>1</v>
      </c>
      <c r="GI16" s="225">
        <f t="shared" si="107"/>
        <v>0</v>
      </c>
      <c r="GJ16" s="225">
        <f t="shared" si="108"/>
        <v>1</v>
      </c>
      <c r="GK16" s="225">
        <f t="shared" si="109"/>
        <v>0</v>
      </c>
      <c r="GL16" s="225">
        <f t="shared" si="110"/>
        <v>1</v>
      </c>
      <c r="GM16" s="225">
        <f t="shared" si="148"/>
        <v>8</v>
      </c>
      <c r="GN16" s="225">
        <f t="shared" si="149"/>
        <v>0</v>
      </c>
      <c r="GO16" s="223">
        <f t="shared" si="150"/>
        <v>8</v>
      </c>
      <c r="GP16" s="224">
        <f t="shared" si="111"/>
        <v>0</v>
      </c>
      <c r="GQ16" s="225">
        <f t="shared" si="112"/>
        <v>4</v>
      </c>
      <c r="GR16" s="225">
        <f t="shared" si="113"/>
        <v>49.8</v>
      </c>
      <c r="GS16" s="225">
        <f t="shared" si="114"/>
        <v>7</v>
      </c>
      <c r="GT16" s="225">
        <f t="shared" si="115"/>
        <v>0</v>
      </c>
      <c r="GU16" s="225">
        <f t="shared" si="116"/>
        <v>6</v>
      </c>
      <c r="GV16" s="225">
        <f t="shared" si="117"/>
        <v>0</v>
      </c>
      <c r="GW16" s="225">
        <f t="shared" si="118"/>
        <v>1</v>
      </c>
      <c r="GX16" s="225">
        <f t="shared" si="119"/>
        <v>0</v>
      </c>
      <c r="GY16" s="225">
        <f t="shared" si="120"/>
        <v>1</v>
      </c>
      <c r="GZ16" s="225">
        <f t="shared" si="121"/>
        <v>0</v>
      </c>
      <c r="HA16" s="225">
        <f t="shared" si="122"/>
        <v>1</v>
      </c>
      <c r="HB16" s="225">
        <f t="shared" si="123"/>
        <v>0</v>
      </c>
      <c r="HC16" s="225">
        <f t="shared" si="124"/>
        <v>1</v>
      </c>
      <c r="HD16" s="225">
        <f t="shared" si="125"/>
        <v>0</v>
      </c>
      <c r="HE16" s="225">
        <f t="shared" si="126"/>
        <v>1</v>
      </c>
      <c r="HF16" s="225">
        <f t="shared" si="127"/>
        <v>0</v>
      </c>
      <c r="HG16" s="225">
        <f t="shared" si="128"/>
        <v>1</v>
      </c>
      <c r="HH16" s="225">
        <f t="shared" si="129"/>
        <v>0</v>
      </c>
      <c r="HI16" s="225">
        <f t="shared" si="130"/>
        <v>1</v>
      </c>
      <c r="HJ16" s="225">
        <f t="shared" si="131"/>
        <v>0</v>
      </c>
      <c r="HK16" s="225">
        <f t="shared" si="132"/>
        <v>1</v>
      </c>
      <c r="HL16" s="225">
        <f t="shared" si="133"/>
        <v>0</v>
      </c>
      <c r="HM16" s="225">
        <f t="shared" si="134"/>
        <v>1</v>
      </c>
      <c r="HN16" s="225">
        <f t="shared" si="151"/>
        <v>7</v>
      </c>
      <c r="HO16" s="225">
        <f t="shared" si="152"/>
        <v>0</v>
      </c>
      <c r="HP16" s="223">
        <f t="shared" si="153"/>
        <v>7</v>
      </c>
    </row>
    <row r="17" spans="1:224" ht="15" x14ac:dyDescent="0.25">
      <c r="A17" s="123">
        <f t="shared" si="135"/>
        <v>33</v>
      </c>
      <c r="B17" s="226">
        <f>Namen!B17</f>
        <v>0</v>
      </c>
      <c r="C17" s="227">
        <f>Namen!C17</f>
        <v>0</v>
      </c>
      <c r="D17" s="227" t="str">
        <f>Namen!D17&amp;" "&amp;Namen!E17</f>
        <v xml:space="preserve"> </v>
      </c>
      <c r="E17" s="226">
        <f>Namen!F17</f>
        <v>0</v>
      </c>
      <c r="F17" s="227">
        <f>Namen!G17</f>
        <v>0</v>
      </c>
      <c r="G17" s="226">
        <f>Namen!H17</f>
        <v>0</v>
      </c>
      <c r="H17" s="226">
        <f>Namen!I17</f>
        <v>0</v>
      </c>
      <c r="I17" s="226"/>
      <c r="J17" s="226"/>
      <c r="K17" s="228">
        <f>Namen!J17</f>
        <v>0</v>
      </c>
      <c r="L17" s="226">
        <f>Namen!K17</f>
        <v>0</v>
      </c>
      <c r="M17" s="226">
        <f>Namen!L17</f>
        <v>0</v>
      </c>
      <c r="N17" s="226">
        <f>IF(sorteersom&gt;0.5,Namen!M17,1)</f>
        <v>0</v>
      </c>
      <c r="O17" s="227">
        <f>Namen!N17</f>
        <v>0</v>
      </c>
      <c r="P17" s="229">
        <f>'Ronde 1'!I$28</f>
        <v>0</v>
      </c>
      <c r="Q17" s="230">
        <f>'Ronde 1'!R$28</f>
        <v>0</v>
      </c>
      <c r="R17" s="230">
        <f>'Ronde 1'!N$28</f>
        <v>0</v>
      </c>
      <c r="S17" s="231">
        <f>'Ronde 1'!I$29</f>
        <v>0</v>
      </c>
      <c r="T17" s="230">
        <f>'Ronde 1'!R$29</f>
        <v>0</v>
      </c>
      <c r="U17" s="230">
        <f>'Ronde 1'!N$29</f>
        <v>0</v>
      </c>
      <c r="V17" s="485">
        <f>'Ronde 1'!S$28</f>
        <v>0</v>
      </c>
      <c r="W17" s="229">
        <f>'Ronde 2'!I$41</f>
        <v>0</v>
      </c>
      <c r="X17" s="231">
        <f>'Ronde 2'!Q41</f>
        <v>0</v>
      </c>
      <c r="Y17" s="484">
        <f>'Ronde 2'!N$41</f>
        <v>0</v>
      </c>
      <c r="Z17" s="484">
        <f>'Ronde 2'!P41</f>
        <v>0</v>
      </c>
      <c r="AA17" s="485">
        <f>'Ronde 2'!S$41</f>
        <v>0</v>
      </c>
      <c r="AB17" s="486">
        <f>'Ronde 3'!I$53</f>
        <v>0</v>
      </c>
      <c r="AC17" s="484">
        <f>'Ronde 3'!Q53</f>
        <v>0</v>
      </c>
      <c r="AD17" s="484">
        <f>'Ronde 3'!N$53</f>
        <v>0</v>
      </c>
      <c r="AE17" s="484">
        <f>'Ronde 3'!P53</f>
        <v>0</v>
      </c>
      <c r="AF17" s="485">
        <f>'Ronde 3'!S$53</f>
        <v>0</v>
      </c>
      <c r="AG17" s="229">
        <f>'Ronde 4'!I$65</f>
        <v>0</v>
      </c>
      <c r="AH17" s="231">
        <f>'Ronde 4'!Q65</f>
        <v>0</v>
      </c>
      <c r="AI17" s="484">
        <f>'Ronde 4'!N$65</f>
        <v>0</v>
      </c>
      <c r="AJ17" s="484">
        <f>'Ronde 4'!P65</f>
        <v>0</v>
      </c>
      <c r="AK17" s="485">
        <f>'Ronde 4'!S$65</f>
        <v>0</v>
      </c>
      <c r="AL17" s="487">
        <f t="shared" si="0"/>
        <v>0</v>
      </c>
      <c r="AM17" s="8">
        <v>12</v>
      </c>
      <c r="AN17" s="175">
        <f t="shared" si="136"/>
        <v>17</v>
      </c>
      <c r="AO17" s="176">
        <f t="shared" ca="1" si="154"/>
        <v>0.33897816187242347</v>
      </c>
      <c r="AP17" s="176">
        <v>0.16132888009778079</v>
      </c>
      <c r="AQ17" s="177">
        <f t="shared" si="1"/>
        <v>140</v>
      </c>
      <c r="AR17" s="177">
        <f t="shared" si="2"/>
        <v>3000</v>
      </c>
      <c r="AS17" s="178">
        <f t="shared" si="137"/>
        <v>3157.1613288800977</v>
      </c>
      <c r="AT17" s="179">
        <f t="shared" si="3"/>
        <v>33</v>
      </c>
      <c r="AU17" s="180">
        <f t="shared" si="158"/>
        <v>2</v>
      </c>
      <c r="AV17" s="208">
        <f t="shared" si="158"/>
        <v>9</v>
      </c>
      <c r="AW17" s="206" t="str">
        <f t="shared" si="158"/>
        <v>Stacey van Oene</v>
      </c>
      <c r="AX17" s="270" t="str">
        <f t="shared" si="158"/>
        <v>Olvo Wezep</v>
      </c>
      <c r="AY17" s="205" t="str">
        <f t="shared" si="158"/>
        <v>.</v>
      </c>
      <c r="AZ17" s="208" t="str">
        <f t="shared" si="158"/>
        <v>pre pre instap 2</v>
      </c>
      <c r="BA17" s="208" t="str">
        <f t="shared" si="158"/>
        <v>D4</v>
      </c>
      <c r="BB17" s="208">
        <f t="shared" si="158"/>
        <v>0</v>
      </c>
      <c r="BC17" s="209">
        <f t="shared" si="158"/>
        <v>40197</v>
      </c>
      <c r="BD17" s="208">
        <f t="shared" si="158"/>
        <v>0</v>
      </c>
      <c r="BE17" s="206">
        <f t="shared" si="159"/>
        <v>0</v>
      </c>
      <c r="BF17" s="208">
        <f t="shared" si="159"/>
        <v>0</v>
      </c>
      <c r="BG17" s="211">
        <f t="shared" si="159"/>
        <v>4.5</v>
      </c>
      <c r="BH17" s="212">
        <f t="shared" si="159"/>
        <v>12.5</v>
      </c>
      <c r="BI17" s="216">
        <f t="shared" si="159"/>
        <v>0</v>
      </c>
      <c r="BJ17" s="213">
        <f t="shared" si="159"/>
        <v>4.5</v>
      </c>
      <c r="BK17" s="212">
        <f t="shared" si="159"/>
        <v>12.7</v>
      </c>
      <c r="BL17" s="216">
        <f t="shared" si="159"/>
        <v>0</v>
      </c>
      <c r="BM17" s="214">
        <f t="shared" si="159"/>
        <v>12.6</v>
      </c>
      <c r="BN17" s="215">
        <f t="shared" si="6"/>
        <v>5</v>
      </c>
      <c r="BO17" s="211">
        <f t="shared" si="7"/>
        <v>4.5</v>
      </c>
      <c r="BP17" s="292">
        <f t="shared" si="7"/>
        <v>6.5</v>
      </c>
      <c r="BQ17" s="216">
        <f t="shared" si="7"/>
        <v>0</v>
      </c>
      <c r="BR17" s="214">
        <f t="shared" si="7"/>
        <v>11</v>
      </c>
      <c r="BS17" s="215">
        <f t="shared" si="8"/>
        <v>8</v>
      </c>
      <c r="BT17" s="211">
        <f t="shared" si="9"/>
        <v>4.2</v>
      </c>
      <c r="BU17" s="292">
        <f t="shared" si="9"/>
        <v>6.6</v>
      </c>
      <c r="BV17" s="216">
        <f t="shared" si="9"/>
        <v>0</v>
      </c>
      <c r="BW17" s="214">
        <f t="shared" si="9"/>
        <v>10.8</v>
      </c>
      <c r="BX17" s="215">
        <f t="shared" si="10"/>
        <v>8</v>
      </c>
      <c r="BY17" s="211">
        <f t="shared" si="11"/>
        <v>4.8</v>
      </c>
      <c r="BZ17" s="292">
        <f t="shared" si="11"/>
        <v>8.1999999999999993</v>
      </c>
      <c r="CA17" s="216">
        <f t="shared" si="11"/>
        <v>0</v>
      </c>
      <c r="CB17" s="214">
        <f t="shared" si="11"/>
        <v>13</v>
      </c>
      <c r="CC17" s="215">
        <f t="shared" si="12"/>
        <v>6</v>
      </c>
      <c r="CD17" s="217">
        <f t="shared" si="13"/>
        <v>47.4</v>
      </c>
      <c r="CE17" s="195">
        <f t="shared" si="155"/>
        <v>8</v>
      </c>
      <c r="CF17" s="162" t="str">
        <f t="shared" si="138"/>
        <v xml:space="preserve"> </v>
      </c>
      <c r="CG17" s="218">
        <f t="shared" si="14"/>
        <v>0</v>
      </c>
      <c r="CH17" s="252">
        <f t="shared" si="14"/>
        <v>0</v>
      </c>
      <c r="CI17" s="219">
        <f t="shared" si="157"/>
        <v>8</v>
      </c>
      <c r="CJ17" s="250">
        <f t="shared" si="156"/>
        <v>8</v>
      </c>
      <c r="CK17" s="129"/>
      <c r="CL17" s="220">
        <f t="shared" si="15"/>
        <v>0</v>
      </c>
      <c r="CM17" s="221">
        <f t="shared" si="16"/>
        <v>4</v>
      </c>
      <c r="CN17" s="221">
        <f t="shared" si="17"/>
        <v>12.6</v>
      </c>
      <c r="CO17" s="221">
        <f t="shared" si="18"/>
        <v>5</v>
      </c>
      <c r="CP17" s="221">
        <f t="shared" si="19"/>
        <v>0</v>
      </c>
      <c r="CQ17" s="221">
        <f t="shared" si="20"/>
        <v>6</v>
      </c>
      <c r="CR17" s="221">
        <f t="shared" si="21"/>
        <v>0</v>
      </c>
      <c r="CS17" s="221">
        <f t="shared" si="22"/>
        <v>1</v>
      </c>
      <c r="CT17" s="221">
        <f t="shared" si="23"/>
        <v>0</v>
      </c>
      <c r="CU17" s="221">
        <f t="shared" si="24"/>
        <v>1</v>
      </c>
      <c r="CV17" s="221">
        <f t="shared" si="25"/>
        <v>0</v>
      </c>
      <c r="CW17" s="222">
        <f t="shared" si="26"/>
        <v>1</v>
      </c>
      <c r="CX17" s="220">
        <f t="shared" si="27"/>
        <v>0</v>
      </c>
      <c r="CY17" s="221">
        <f t="shared" si="28"/>
        <v>1</v>
      </c>
      <c r="CZ17" s="221">
        <f t="shared" si="29"/>
        <v>0</v>
      </c>
      <c r="DA17" s="221">
        <f t="shared" si="30"/>
        <v>1</v>
      </c>
      <c r="DB17" s="221">
        <f t="shared" si="31"/>
        <v>0</v>
      </c>
      <c r="DC17" s="221">
        <f t="shared" si="32"/>
        <v>1</v>
      </c>
      <c r="DD17" s="221">
        <f t="shared" si="33"/>
        <v>0</v>
      </c>
      <c r="DE17" s="221">
        <f t="shared" si="34"/>
        <v>1</v>
      </c>
      <c r="DF17" s="221">
        <f t="shared" si="35"/>
        <v>0</v>
      </c>
      <c r="DG17" s="221">
        <f t="shared" si="36"/>
        <v>1</v>
      </c>
      <c r="DH17" s="221">
        <f t="shared" si="37"/>
        <v>0</v>
      </c>
      <c r="DI17" s="222">
        <f t="shared" si="38"/>
        <v>1</v>
      </c>
      <c r="DJ17" s="265">
        <f t="shared" si="139"/>
        <v>5</v>
      </c>
      <c r="DK17" s="266">
        <f t="shared" si="140"/>
        <v>0</v>
      </c>
      <c r="DL17" s="267">
        <f t="shared" si="141"/>
        <v>5</v>
      </c>
      <c r="DM17" s="224">
        <f t="shared" si="39"/>
        <v>0</v>
      </c>
      <c r="DN17" s="225">
        <f t="shared" si="40"/>
        <v>4</v>
      </c>
      <c r="DO17" s="225">
        <f t="shared" si="41"/>
        <v>11</v>
      </c>
      <c r="DP17" s="225">
        <f t="shared" si="42"/>
        <v>8</v>
      </c>
      <c r="DQ17" s="225">
        <f t="shared" si="43"/>
        <v>0</v>
      </c>
      <c r="DR17" s="225">
        <f t="shared" si="44"/>
        <v>6</v>
      </c>
      <c r="DS17" s="225">
        <f t="shared" si="45"/>
        <v>0</v>
      </c>
      <c r="DT17" s="225">
        <f t="shared" si="46"/>
        <v>1</v>
      </c>
      <c r="DU17" s="225">
        <f t="shared" si="47"/>
        <v>0</v>
      </c>
      <c r="DV17" s="225">
        <f t="shared" si="48"/>
        <v>1</v>
      </c>
      <c r="DW17" s="225">
        <f t="shared" si="49"/>
        <v>0</v>
      </c>
      <c r="DX17" s="225">
        <f t="shared" si="50"/>
        <v>1</v>
      </c>
      <c r="DY17" s="225">
        <f t="shared" si="51"/>
        <v>0</v>
      </c>
      <c r="DZ17" s="225">
        <f t="shared" si="52"/>
        <v>1</v>
      </c>
      <c r="EA17" s="225">
        <f t="shared" si="53"/>
        <v>0</v>
      </c>
      <c r="EB17" s="225">
        <f t="shared" si="54"/>
        <v>1</v>
      </c>
      <c r="EC17" s="225">
        <f t="shared" si="55"/>
        <v>0</v>
      </c>
      <c r="ED17" s="225">
        <f t="shared" si="56"/>
        <v>1</v>
      </c>
      <c r="EE17" s="225">
        <f t="shared" si="57"/>
        <v>0</v>
      </c>
      <c r="EF17" s="225">
        <f t="shared" si="58"/>
        <v>1</v>
      </c>
      <c r="EG17" s="225">
        <f t="shared" si="59"/>
        <v>0</v>
      </c>
      <c r="EH17" s="225">
        <f t="shared" si="60"/>
        <v>1</v>
      </c>
      <c r="EI17" s="225">
        <f t="shared" si="61"/>
        <v>0</v>
      </c>
      <c r="EJ17" s="225">
        <f t="shared" si="62"/>
        <v>1</v>
      </c>
      <c r="EK17" s="225">
        <f t="shared" si="142"/>
        <v>8</v>
      </c>
      <c r="EL17" s="225">
        <f t="shared" si="143"/>
        <v>0</v>
      </c>
      <c r="EM17" s="223">
        <f t="shared" si="144"/>
        <v>8</v>
      </c>
      <c r="EN17" s="224">
        <f t="shared" si="63"/>
        <v>0</v>
      </c>
      <c r="EO17" s="225">
        <f t="shared" si="64"/>
        <v>4</v>
      </c>
      <c r="EP17" s="225">
        <f t="shared" si="65"/>
        <v>10.8</v>
      </c>
      <c r="EQ17" s="225">
        <f t="shared" si="66"/>
        <v>8</v>
      </c>
      <c r="ER17" s="225">
        <f t="shared" si="67"/>
        <v>0</v>
      </c>
      <c r="ES17" s="225">
        <f t="shared" si="68"/>
        <v>6</v>
      </c>
      <c r="ET17" s="225">
        <f t="shared" si="69"/>
        <v>0</v>
      </c>
      <c r="EU17" s="225">
        <f t="shared" si="70"/>
        <v>1</v>
      </c>
      <c r="EV17" s="225">
        <f t="shared" si="71"/>
        <v>0</v>
      </c>
      <c r="EW17" s="225">
        <f t="shared" si="72"/>
        <v>1</v>
      </c>
      <c r="EX17" s="225">
        <f t="shared" si="73"/>
        <v>0</v>
      </c>
      <c r="EY17" s="225">
        <f t="shared" si="74"/>
        <v>1</v>
      </c>
      <c r="EZ17" s="225">
        <f t="shared" si="75"/>
        <v>0</v>
      </c>
      <c r="FA17" s="225">
        <f t="shared" si="76"/>
        <v>1</v>
      </c>
      <c r="FB17" s="225">
        <f t="shared" si="77"/>
        <v>0</v>
      </c>
      <c r="FC17" s="225">
        <f t="shared" si="78"/>
        <v>1</v>
      </c>
      <c r="FD17" s="225">
        <f t="shared" si="79"/>
        <v>0</v>
      </c>
      <c r="FE17" s="225">
        <f t="shared" si="80"/>
        <v>1</v>
      </c>
      <c r="FF17" s="225">
        <f t="shared" si="81"/>
        <v>0</v>
      </c>
      <c r="FG17" s="225">
        <f t="shared" si="82"/>
        <v>1</v>
      </c>
      <c r="FH17" s="225">
        <f t="shared" si="83"/>
        <v>0</v>
      </c>
      <c r="FI17" s="225">
        <f t="shared" si="84"/>
        <v>1</v>
      </c>
      <c r="FJ17" s="225">
        <f t="shared" si="85"/>
        <v>0</v>
      </c>
      <c r="FK17" s="225">
        <f t="shared" si="86"/>
        <v>1</v>
      </c>
      <c r="FL17" s="225">
        <f t="shared" si="145"/>
        <v>8</v>
      </c>
      <c r="FM17" s="225">
        <f t="shared" si="146"/>
        <v>0</v>
      </c>
      <c r="FN17" s="223">
        <f t="shared" si="147"/>
        <v>8</v>
      </c>
      <c r="FO17" s="224">
        <f t="shared" si="87"/>
        <v>0</v>
      </c>
      <c r="FP17" s="225">
        <f t="shared" si="88"/>
        <v>4</v>
      </c>
      <c r="FQ17" s="225">
        <f t="shared" si="89"/>
        <v>13</v>
      </c>
      <c r="FR17" s="225">
        <f t="shared" si="90"/>
        <v>6</v>
      </c>
      <c r="FS17" s="225">
        <f t="shared" si="91"/>
        <v>0</v>
      </c>
      <c r="FT17" s="225">
        <f t="shared" si="92"/>
        <v>6</v>
      </c>
      <c r="FU17" s="225">
        <f t="shared" si="93"/>
        <v>0</v>
      </c>
      <c r="FV17" s="225">
        <f t="shared" si="94"/>
        <v>1</v>
      </c>
      <c r="FW17" s="225">
        <f t="shared" si="95"/>
        <v>0</v>
      </c>
      <c r="FX17" s="225">
        <f t="shared" si="96"/>
        <v>1</v>
      </c>
      <c r="FY17" s="225">
        <f t="shared" si="97"/>
        <v>0</v>
      </c>
      <c r="FZ17" s="225">
        <f t="shared" si="98"/>
        <v>1</v>
      </c>
      <c r="GA17" s="225">
        <f t="shared" si="99"/>
        <v>0</v>
      </c>
      <c r="GB17" s="225">
        <f t="shared" si="100"/>
        <v>1</v>
      </c>
      <c r="GC17" s="225">
        <f t="shared" si="101"/>
        <v>0</v>
      </c>
      <c r="GD17" s="225">
        <f t="shared" si="102"/>
        <v>1</v>
      </c>
      <c r="GE17" s="225">
        <f t="shared" si="103"/>
        <v>0</v>
      </c>
      <c r="GF17" s="225">
        <f t="shared" si="104"/>
        <v>1</v>
      </c>
      <c r="GG17" s="225">
        <f t="shared" si="105"/>
        <v>0</v>
      </c>
      <c r="GH17" s="225">
        <f t="shared" si="106"/>
        <v>1</v>
      </c>
      <c r="GI17" s="225">
        <f t="shared" si="107"/>
        <v>0</v>
      </c>
      <c r="GJ17" s="225">
        <f t="shared" si="108"/>
        <v>1</v>
      </c>
      <c r="GK17" s="225">
        <f t="shared" si="109"/>
        <v>0</v>
      </c>
      <c r="GL17" s="225">
        <f t="shared" si="110"/>
        <v>1</v>
      </c>
      <c r="GM17" s="225">
        <f t="shared" si="148"/>
        <v>6</v>
      </c>
      <c r="GN17" s="225">
        <f t="shared" si="149"/>
        <v>0</v>
      </c>
      <c r="GO17" s="223">
        <f t="shared" si="150"/>
        <v>6</v>
      </c>
      <c r="GP17" s="224">
        <f t="shared" si="111"/>
        <v>0</v>
      </c>
      <c r="GQ17" s="225">
        <f t="shared" si="112"/>
        <v>4</v>
      </c>
      <c r="GR17" s="225">
        <f t="shared" si="113"/>
        <v>47.4</v>
      </c>
      <c r="GS17" s="225">
        <f t="shared" si="114"/>
        <v>8</v>
      </c>
      <c r="GT17" s="225">
        <f t="shared" si="115"/>
        <v>0</v>
      </c>
      <c r="GU17" s="225">
        <f t="shared" si="116"/>
        <v>6</v>
      </c>
      <c r="GV17" s="225">
        <f t="shared" si="117"/>
        <v>0</v>
      </c>
      <c r="GW17" s="225">
        <f t="shared" si="118"/>
        <v>1</v>
      </c>
      <c r="GX17" s="225">
        <f t="shared" si="119"/>
        <v>0</v>
      </c>
      <c r="GY17" s="225">
        <f t="shared" si="120"/>
        <v>1</v>
      </c>
      <c r="GZ17" s="225">
        <f t="shared" si="121"/>
        <v>0</v>
      </c>
      <c r="HA17" s="225">
        <f t="shared" si="122"/>
        <v>1</v>
      </c>
      <c r="HB17" s="225">
        <f t="shared" si="123"/>
        <v>0</v>
      </c>
      <c r="HC17" s="225">
        <f t="shared" si="124"/>
        <v>1</v>
      </c>
      <c r="HD17" s="225">
        <f t="shared" si="125"/>
        <v>0</v>
      </c>
      <c r="HE17" s="225">
        <f t="shared" si="126"/>
        <v>1</v>
      </c>
      <c r="HF17" s="225">
        <f t="shared" si="127"/>
        <v>0</v>
      </c>
      <c r="HG17" s="225">
        <f t="shared" si="128"/>
        <v>1</v>
      </c>
      <c r="HH17" s="225">
        <f t="shared" si="129"/>
        <v>0</v>
      </c>
      <c r="HI17" s="225">
        <f t="shared" si="130"/>
        <v>1</v>
      </c>
      <c r="HJ17" s="225">
        <f t="shared" si="131"/>
        <v>0</v>
      </c>
      <c r="HK17" s="225">
        <f t="shared" si="132"/>
        <v>1</v>
      </c>
      <c r="HL17" s="225">
        <f t="shared" si="133"/>
        <v>0</v>
      </c>
      <c r="HM17" s="225">
        <f t="shared" si="134"/>
        <v>1</v>
      </c>
      <c r="HN17" s="225">
        <f t="shared" si="151"/>
        <v>8</v>
      </c>
      <c r="HO17" s="225">
        <f t="shared" si="152"/>
        <v>0</v>
      </c>
      <c r="HP17" s="223">
        <f t="shared" si="153"/>
        <v>8</v>
      </c>
    </row>
    <row r="18" spans="1:224" ht="15" x14ac:dyDescent="0.25">
      <c r="A18" s="123">
        <f t="shared" si="135"/>
        <v>8</v>
      </c>
      <c r="B18" s="8">
        <f>Namen!B18</f>
        <v>4</v>
      </c>
      <c r="C18" s="170" t="str">
        <f>Namen!C18</f>
        <v>Jelissa Binnekamp</v>
      </c>
      <c r="D18" s="170" t="str">
        <f>Namen!D18&amp;" "&amp;Namen!E18</f>
        <v>Olvo Wezep</v>
      </c>
      <c r="E18" s="8" t="str">
        <f>Namen!F18</f>
        <v>.</v>
      </c>
      <c r="F18" s="170" t="str">
        <f>Namen!G18</f>
        <v>pre pre instap 2</v>
      </c>
      <c r="G18" s="8" t="str">
        <f>Namen!H18</f>
        <v>D4</v>
      </c>
      <c r="H18" s="8">
        <f>Namen!I18</f>
        <v>0</v>
      </c>
      <c r="I18" s="8"/>
      <c r="J18" s="8"/>
      <c r="K18" s="171">
        <f>Namen!J18</f>
        <v>39798</v>
      </c>
      <c r="L18" s="8">
        <f>Namen!K18</f>
        <v>0</v>
      </c>
      <c r="M18" s="8">
        <f>Namen!L18</f>
        <v>0</v>
      </c>
      <c r="N18" s="8">
        <f>IF(sorteersom&gt;0.5,Namen!M18,1)</f>
        <v>2</v>
      </c>
      <c r="O18" s="170">
        <f>Namen!N18</f>
        <v>0</v>
      </c>
      <c r="P18" s="172">
        <f>'Ronde 4'!I$6</f>
        <v>4.5</v>
      </c>
      <c r="Q18" s="173">
        <f>'Ronde 4'!R$6</f>
        <v>12.5</v>
      </c>
      <c r="R18" s="173">
        <f>'Ronde 4'!N$6</f>
        <v>0</v>
      </c>
      <c r="S18" s="174">
        <f>'Ronde 4'!I$7</f>
        <v>4.5</v>
      </c>
      <c r="T18" s="173">
        <f>'Ronde 4'!R$7</f>
        <v>13</v>
      </c>
      <c r="U18" s="173">
        <f>'Ronde 4'!N$7</f>
        <v>0</v>
      </c>
      <c r="V18" s="479">
        <f>'Ronde 4'!S$6</f>
        <v>12.75</v>
      </c>
      <c r="W18" s="172">
        <f>'Ronde 1'!I$30</f>
        <v>4.2</v>
      </c>
      <c r="X18" s="174">
        <f>'Ronde 1'!Q30</f>
        <v>7.7</v>
      </c>
      <c r="Y18" s="478">
        <f>'Ronde 1'!N$30</f>
        <v>0</v>
      </c>
      <c r="Z18" s="478">
        <f>'Ronde 1'!P30</f>
        <v>10</v>
      </c>
      <c r="AA18" s="479">
        <f>'Ronde 1'!S$30</f>
        <v>11.9</v>
      </c>
      <c r="AB18" s="480">
        <f>'Ronde 2'!I$42</f>
        <v>4.5</v>
      </c>
      <c r="AC18" s="478">
        <f>'Ronde 2'!Q42</f>
        <v>8.5</v>
      </c>
      <c r="AD18" s="478">
        <f>'Ronde 2'!N$42</f>
        <v>0</v>
      </c>
      <c r="AE18" s="478">
        <f>'Ronde 2'!P42</f>
        <v>10</v>
      </c>
      <c r="AF18" s="479">
        <f>'Ronde 2'!S$42</f>
        <v>13</v>
      </c>
      <c r="AG18" s="172">
        <f>'Ronde 3'!I$54</f>
        <v>4.5</v>
      </c>
      <c r="AH18" s="174">
        <f>'Ronde 3'!Q54</f>
        <v>8.5</v>
      </c>
      <c r="AI18" s="478">
        <f>'Ronde 3'!N$54</f>
        <v>0</v>
      </c>
      <c r="AJ18" s="478">
        <f>'Ronde 3'!P54</f>
        <v>10</v>
      </c>
      <c r="AK18" s="479">
        <f>'Ronde 3'!S$54</f>
        <v>13</v>
      </c>
      <c r="AL18" s="481">
        <f t="shared" si="0"/>
        <v>50.65</v>
      </c>
      <c r="AM18" s="8">
        <v>13</v>
      </c>
      <c r="AN18" s="175">
        <f t="shared" si="136"/>
        <v>10</v>
      </c>
      <c r="AO18" s="176">
        <f t="shared" ca="1" si="154"/>
        <v>0.30183128774360823</v>
      </c>
      <c r="AP18" s="176">
        <v>0.56274281752595545</v>
      </c>
      <c r="AQ18" s="177">
        <f t="shared" si="1"/>
        <v>0</v>
      </c>
      <c r="AR18" s="177">
        <f t="shared" si="2"/>
        <v>480</v>
      </c>
      <c r="AS18" s="178">
        <f t="shared" si="137"/>
        <v>490.56274281752593</v>
      </c>
      <c r="AT18" s="179">
        <f t="shared" si="3"/>
        <v>8</v>
      </c>
      <c r="AU18" s="180">
        <f t="shared" si="158"/>
        <v>2</v>
      </c>
      <c r="AV18" s="208">
        <f t="shared" si="158"/>
        <v>0</v>
      </c>
      <c r="AW18" s="206">
        <f t="shared" si="158"/>
        <v>0</v>
      </c>
      <c r="AX18" s="270">
        <f t="shared" si="158"/>
        <v>0</v>
      </c>
      <c r="AY18" s="205">
        <f t="shared" si="158"/>
        <v>0</v>
      </c>
      <c r="AZ18" s="208">
        <f t="shared" si="158"/>
        <v>0</v>
      </c>
      <c r="BA18" s="208">
        <f t="shared" si="158"/>
        <v>0</v>
      </c>
      <c r="BB18" s="208">
        <f t="shared" si="158"/>
        <v>0</v>
      </c>
      <c r="BC18" s="209">
        <f t="shared" si="158"/>
        <v>0</v>
      </c>
      <c r="BD18" s="208">
        <f t="shared" si="158"/>
        <v>0</v>
      </c>
      <c r="BE18" s="206">
        <f t="shared" si="159"/>
        <v>0</v>
      </c>
      <c r="BF18" s="208">
        <f t="shared" si="159"/>
        <v>0</v>
      </c>
      <c r="BG18" s="211">
        <f t="shared" si="159"/>
        <v>0</v>
      </c>
      <c r="BH18" s="212">
        <f t="shared" si="159"/>
        <v>0</v>
      </c>
      <c r="BI18" s="216">
        <f t="shared" si="159"/>
        <v>0</v>
      </c>
      <c r="BJ18" s="213">
        <f t="shared" si="159"/>
        <v>0</v>
      </c>
      <c r="BK18" s="212">
        <f t="shared" si="159"/>
        <v>0</v>
      </c>
      <c r="BL18" s="216">
        <f t="shared" si="159"/>
        <v>0</v>
      </c>
      <c r="BM18" s="214">
        <f t="shared" si="159"/>
        <v>0</v>
      </c>
      <c r="BN18" s="215">
        <f t="shared" si="6"/>
        <v>0</v>
      </c>
      <c r="BO18" s="211">
        <f t="shared" si="7"/>
        <v>0</v>
      </c>
      <c r="BP18" s="292">
        <f t="shared" si="7"/>
        <v>0</v>
      </c>
      <c r="BQ18" s="216">
        <f t="shared" si="7"/>
        <v>0</v>
      </c>
      <c r="BR18" s="214">
        <f t="shared" si="7"/>
        <v>0</v>
      </c>
      <c r="BS18" s="215">
        <f t="shared" si="8"/>
        <v>0</v>
      </c>
      <c r="BT18" s="211">
        <f t="shared" si="9"/>
        <v>0</v>
      </c>
      <c r="BU18" s="292">
        <f t="shared" si="9"/>
        <v>0</v>
      </c>
      <c r="BV18" s="216">
        <f t="shared" si="9"/>
        <v>0</v>
      </c>
      <c r="BW18" s="214">
        <f t="shared" si="9"/>
        <v>0</v>
      </c>
      <c r="BX18" s="215">
        <f t="shared" si="10"/>
        <v>0</v>
      </c>
      <c r="BY18" s="211">
        <f t="shared" si="11"/>
        <v>0</v>
      </c>
      <c r="BZ18" s="292">
        <f t="shared" si="11"/>
        <v>0</v>
      </c>
      <c r="CA18" s="216">
        <f t="shared" si="11"/>
        <v>0</v>
      </c>
      <c r="CB18" s="214">
        <f t="shared" si="11"/>
        <v>0</v>
      </c>
      <c r="CC18" s="215">
        <f t="shared" si="12"/>
        <v>0</v>
      </c>
      <c r="CD18" s="217">
        <f t="shared" si="13"/>
        <v>0</v>
      </c>
      <c r="CE18" s="195">
        <f t="shared" si="155"/>
        <v>0</v>
      </c>
      <c r="CF18" s="162" t="str">
        <f t="shared" si="138"/>
        <v xml:space="preserve"> </v>
      </c>
      <c r="CG18" s="218">
        <f t="shared" si="14"/>
        <v>0</v>
      </c>
      <c r="CH18" s="252">
        <f t="shared" si="14"/>
        <v>0</v>
      </c>
      <c r="CI18" s="219">
        <f t="shared" si="157"/>
        <v>0</v>
      </c>
      <c r="CJ18" s="250">
        <f t="shared" si="156"/>
        <v>0</v>
      </c>
      <c r="CK18" s="129"/>
      <c r="CL18" s="220">
        <f t="shared" si="15"/>
        <v>0</v>
      </c>
      <c r="CM18" s="221">
        <f t="shared" si="16"/>
        <v>4</v>
      </c>
      <c r="CN18" s="221">
        <f t="shared" si="17"/>
        <v>0</v>
      </c>
      <c r="CO18" s="221">
        <f t="shared" si="18"/>
        <v>9</v>
      </c>
      <c r="CP18" s="221">
        <f t="shared" si="19"/>
        <v>0</v>
      </c>
      <c r="CQ18" s="221">
        <f t="shared" si="20"/>
        <v>6</v>
      </c>
      <c r="CR18" s="221">
        <f t="shared" si="21"/>
        <v>0</v>
      </c>
      <c r="CS18" s="221">
        <f t="shared" si="22"/>
        <v>1</v>
      </c>
      <c r="CT18" s="221">
        <f t="shared" si="23"/>
        <v>0</v>
      </c>
      <c r="CU18" s="221">
        <f t="shared" si="24"/>
        <v>1</v>
      </c>
      <c r="CV18" s="221">
        <f t="shared" si="25"/>
        <v>0</v>
      </c>
      <c r="CW18" s="222">
        <f t="shared" si="26"/>
        <v>1</v>
      </c>
      <c r="CX18" s="220">
        <f t="shared" si="27"/>
        <v>0</v>
      </c>
      <c r="CY18" s="221">
        <f t="shared" si="28"/>
        <v>1</v>
      </c>
      <c r="CZ18" s="221">
        <f t="shared" si="29"/>
        <v>0</v>
      </c>
      <c r="DA18" s="221">
        <f t="shared" si="30"/>
        <v>1</v>
      </c>
      <c r="DB18" s="221">
        <f t="shared" si="31"/>
        <v>0</v>
      </c>
      <c r="DC18" s="221">
        <f t="shared" si="32"/>
        <v>1</v>
      </c>
      <c r="DD18" s="221">
        <f t="shared" si="33"/>
        <v>0</v>
      </c>
      <c r="DE18" s="221">
        <f t="shared" si="34"/>
        <v>1</v>
      </c>
      <c r="DF18" s="221">
        <f t="shared" si="35"/>
        <v>0</v>
      </c>
      <c r="DG18" s="221">
        <f t="shared" si="36"/>
        <v>1</v>
      </c>
      <c r="DH18" s="221">
        <f t="shared" si="37"/>
        <v>0</v>
      </c>
      <c r="DI18" s="222">
        <f t="shared" si="38"/>
        <v>1</v>
      </c>
      <c r="DJ18" s="265">
        <f t="shared" si="139"/>
        <v>0</v>
      </c>
      <c r="DK18" s="266">
        <f t="shared" si="140"/>
        <v>0</v>
      </c>
      <c r="DL18" s="267">
        <f t="shared" si="141"/>
        <v>0</v>
      </c>
      <c r="DM18" s="224">
        <f t="shared" si="39"/>
        <v>0</v>
      </c>
      <c r="DN18" s="225">
        <f t="shared" si="40"/>
        <v>4</v>
      </c>
      <c r="DO18" s="225">
        <f t="shared" si="41"/>
        <v>0</v>
      </c>
      <c r="DP18" s="225">
        <f t="shared" si="42"/>
        <v>9</v>
      </c>
      <c r="DQ18" s="225">
        <f t="shared" si="43"/>
        <v>0</v>
      </c>
      <c r="DR18" s="225">
        <f t="shared" si="44"/>
        <v>6</v>
      </c>
      <c r="DS18" s="225">
        <f t="shared" si="45"/>
        <v>0</v>
      </c>
      <c r="DT18" s="225">
        <f t="shared" si="46"/>
        <v>1</v>
      </c>
      <c r="DU18" s="225">
        <f t="shared" si="47"/>
        <v>0</v>
      </c>
      <c r="DV18" s="225">
        <f t="shared" si="48"/>
        <v>1</v>
      </c>
      <c r="DW18" s="225">
        <f t="shared" si="49"/>
        <v>0</v>
      </c>
      <c r="DX18" s="225">
        <f t="shared" si="50"/>
        <v>1</v>
      </c>
      <c r="DY18" s="225">
        <f t="shared" si="51"/>
        <v>0</v>
      </c>
      <c r="DZ18" s="225">
        <f t="shared" si="52"/>
        <v>1</v>
      </c>
      <c r="EA18" s="225">
        <f t="shared" si="53"/>
        <v>0</v>
      </c>
      <c r="EB18" s="225">
        <f t="shared" si="54"/>
        <v>1</v>
      </c>
      <c r="EC18" s="225">
        <f t="shared" si="55"/>
        <v>0</v>
      </c>
      <c r="ED18" s="225">
        <f t="shared" si="56"/>
        <v>1</v>
      </c>
      <c r="EE18" s="225">
        <f t="shared" si="57"/>
        <v>0</v>
      </c>
      <c r="EF18" s="225">
        <f t="shared" si="58"/>
        <v>1</v>
      </c>
      <c r="EG18" s="225">
        <f t="shared" si="59"/>
        <v>0</v>
      </c>
      <c r="EH18" s="225">
        <f t="shared" si="60"/>
        <v>1</v>
      </c>
      <c r="EI18" s="225">
        <f t="shared" si="61"/>
        <v>0</v>
      </c>
      <c r="EJ18" s="225">
        <f t="shared" si="62"/>
        <v>1</v>
      </c>
      <c r="EK18" s="225">
        <f t="shared" si="142"/>
        <v>0</v>
      </c>
      <c r="EL18" s="225">
        <f t="shared" si="143"/>
        <v>0</v>
      </c>
      <c r="EM18" s="223">
        <f t="shared" si="144"/>
        <v>0</v>
      </c>
      <c r="EN18" s="224">
        <f t="shared" si="63"/>
        <v>0</v>
      </c>
      <c r="EO18" s="225">
        <f t="shared" si="64"/>
        <v>4</v>
      </c>
      <c r="EP18" s="225">
        <f t="shared" si="65"/>
        <v>0</v>
      </c>
      <c r="EQ18" s="225">
        <f t="shared" si="66"/>
        <v>9</v>
      </c>
      <c r="ER18" s="225">
        <f t="shared" si="67"/>
        <v>0</v>
      </c>
      <c r="ES18" s="225">
        <f t="shared" si="68"/>
        <v>6</v>
      </c>
      <c r="ET18" s="225">
        <f t="shared" si="69"/>
        <v>0</v>
      </c>
      <c r="EU18" s="225">
        <f t="shared" si="70"/>
        <v>1</v>
      </c>
      <c r="EV18" s="225">
        <f t="shared" si="71"/>
        <v>0</v>
      </c>
      <c r="EW18" s="225">
        <f t="shared" si="72"/>
        <v>1</v>
      </c>
      <c r="EX18" s="225">
        <f t="shared" si="73"/>
        <v>0</v>
      </c>
      <c r="EY18" s="225">
        <f t="shared" si="74"/>
        <v>1</v>
      </c>
      <c r="EZ18" s="225">
        <f t="shared" si="75"/>
        <v>0</v>
      </c>
      <c r="FA18" s="225">
        <f t="shared" si="76"/>
        <v>1</v>
      </c>
      <c r="FB18" s="225">
        <f t="shared" si="77"/>
        <v>0</v>
      </c>
      <c r="FC18" s="225">
        <f t="shared" si="78"/>
        <v>1</v>
      </c>
      <c r="FD18" s="225">
        <f t="shared" si="79"/>
        <v>0</v>
      </c>
      <c r="FE18" s="225">
        <f t="shared" si="80"/>
        <v>1</v>
      </c>
      <c r="FF18" s="225">
        <f t="shared" si="81"/>
        <v>0</v>
      </c>
      <c r="FG18" s="225">
        <f t="shared" si="82"/>
        <v>1</v>
      </c>
      <c r="FH18" s="225">
        <f t="shared" si="83"/>
        <v>0</v>
      </c>
      <c r="FI18" s="225">
        <f t="shared" si="84"/>
        <v>1</v>
      </c>
      <c r="FJ18" s="225">
        <f t="shared" si="85"/>
        <v>0</v>
      </c>
      <c r="FK18" s="225">
        <f t="shared" si="86"/>
        <v>1</v>
      </c>
      <c r="FL18" s="225">
        <f t="shared" si="145"/>
        <v>0</v>
      </c>
      <c r="FM18" s="225">
        <f t="shared" si="146"/>
        <v>0</v>
      </c>
      <c r="FN18" s="223">
        <f t="shared" si="147"/>
        <v>0</v>
      </c>
      <c r="FO18" s="224">
        <f t="shared" si="87"/>
        <v>0</v>
      </c>
      <c r="FP18" s="225">
        <f t="shared" si="88"/>
        <v>4</v>
      </c>
      <c r="FQ18" s="225">
        <f t="shared" si="89"/>
        <v>0</v>
      </c>
      <c r="FR18" s="225">
        <f t="shared" si="90"/>
        <v>9</v>
      </c>
      <c r="FS18" s="225">
        <f t="shared" si="91"/>
        <v>0</v>
      </c>
      <c r="FT18" s="225">
        <f t="shared" si="92"/>
        <v>6</v>
      </c>
      <c r="FU18" s="225">
        <f t="shared" si="93"/>
        <v>0</v>
      </c>
      <c r="FV18" s="225">
        <f t="shared" si="94"/>
        <v>1</v>
      </c>
      <c r="FW18" s="225">
        <f t="shared" si="95"/>
        <v>0</v>
      </c>
      <c r="FX18" s="225">
        <f t="shared" si="96"/>
        <v>1</v>
      </c>
      <c r="FY18" s="225">
        <f t="shared" si="97"/>
        <v>0</v>
      </c>
      <c r="FZ18" s="225">
        <f t="shared" si="98"/>
        <v>1</v>
      </c>
      <c r="GA18" s="225">
        <f t="shared" si="99"/>
        <v>0</v>
      </c>
      <c r="GB18" s="225">
        <f t="shared" si="100"/>
        <v>1</v>
      </c>
      <c r="GC18" s="225">
        <f t="shared" si="101"/>
        <v>0</v>
      </c>
      <c r="GD18" s="225">
        <f t="shared" si="102"/>
        <v>1</v>
      </c>
      <c r="GE18" s="225">
        <f t="shared" si="103"/>
        <v>0</v>
      </c>
      <c r="GF18" s="225">
        <f t="shared" si="104"/>
        <v>1</v>
      </c>
      <c r="GG18" s="225">
        <f t="shared" si="105"/>
        <v>0</v>
      </c>
      <c r="GH18" s="225">
        <f t="shared" si="106"/>
        <v>1</v>
      </c>
      <c r="GI18" s="225">
        <f t="shared" si="107"/>
        <v>0</v>
      </c>
      <c r="GJ18" s="225">
        <f t="shared" si="108"/>
        <v>1</v>
      </c>
      <c r="GK18" s="225">
        <f t="shared" si="109"/>
        <v>0</v>
      </c>
      <c r="GL18" s="225">
        <f t="shared" si="110"/>
        <v>1</v>
      </c>
      <c r="GM18" s="225">
        <f t="shared" si="148"/>
        <v>0</v>
      </c>
      <c r="GN18" s="225">
        <f t="shared" si="149"/>
        <v>0</v>
      </c>
      <c r="GO18" s="223">
        <f t="shared" si="150"/>
        <v>0</v>
      </c>
      <c r="GP18" s="224">
        <f t="shared" si="111"/>
        <v>0</v>
      </c>
      <c r="GQ18" s="225">
        <f t="shared" si="112"/>
        <v>4</v>
      </c>
      <c r="GR18" s="225">
        <f t="shared" si="113"/>
        <v>0</v>
      </c>
      <c r="GS18" s="225">
        <f t="shared" si="114"/>
        <v>9</v>
      </c>
      <c r="GT18" s="225">
        <f t="shared" si="115"/>
        <v>0</v>
      </c>
      <c r="GU18" s="225">
        <f t="shared" si="116"/>
        <v>6</v>
      </c>
      <c r="GV18" s="225">
        <f t="shared" si="117"/>
        <v>0</v>
      </c>
      <c r="GW18" s="225">
        <f t="shared" si="118"/>
        <v>1</v>
      </c>
      <c r="GX18" s="225">
        <f t="shared" si="119"/>
        <v>0</v>
      </c>
      <c r="GY18" s="225">
        <f t="shared" si="120"/>
        <v>1</v>
      </c>
      <c r="GZ18" s="225">
        <f t="shared" si="121"/>
        <v>0</v>
      </c>
      <c r="HA18" s="225">
        <f t="shared" si="122"/>
        <v>1</v>
      </c>
      <c r="HB18" s="225">
        <f t="shared" si="123"/>
        <v>0</v>
      </c>
      <c r="HC18" s="225">
        <f t="shared" si="124"/>
        <v>1</v>
      </c>
      <c r="HD18" s="225">
        <f t="shared" si="125"/>
        <v>0</v>
      </c>
      <c r="HE18" s="225">
        <f t="shared" si="126"/>
        <v>1</v>
      </c>
      <c r="HF18" s="225">
        <f t="shared" si="127"/>
        <v>0</v>
      </c>
      <c r="HG18" s="225">
        <f t="shared" si="128"/>
        <v>1</v>
      </c>
      <c r="HH18" s="225">
        <f t="shared" si="129"/>
        <v>0</v>
      </c>
      <c r="HI18" s="225">
        <f t="shared" si="130"/>
        <v>1</v>
      </c>
      <c r="HJ18" s="225">
        <f t="shared" si="131"/>
        <v>0</v>
      </c>
      <c r="HK18" s="225">
        <f t="shared" si="132"/>
        <v>1</v>
      </c>
      <c r="HL18" s="225">
        <f t="shared" si="133"/>
        <v>0</v>
      </c>
      <c r="HM18" s="225">
        <f t="shared" si="134"/>
        <v>1</v>
      </c>
      <c r="HN18" s="225">
        <f t="shared" si="151"/>
        <v>0</v>
      </c>
      <c r="HO18" s="225">
        <f t="shared" si="152"/>
        <v>0</v>
      </c>
      <c r="HP18" s="223">
        <f t="shared" si="153"/>
        <v>0</v>
      </c>
    </row>
    <row r="19" spans="1:224" ht="15" x14ac:dyDescent="0.25">
      <c r="A19" s="123">
        <f t="shared" si="135"/>
        <v>7</v>
      </c>
      <c r="B19" s="8">
        <f>Namen!B19</f>
        <v>5</v>
      </c>
      <c r="C19" s="170" t="str">
        <f>Namen!C19</f>
        <v>Amber van Nieuwenhoven</v>
      </c>
      <c r="D19" s="170" t="str">
        <f>Namen!D19&amp;" "&amp;Namen!E19</f>
        <v>Olvo Wezep</v>
      </c>
      <c r="E19" s="8" t="str">
        <f>Namen!F19</f>
        <v>.</v>
      </c>
      <c r="F19" s="170" t="str">
        <f>Namen!G19</f>
        <v>pre pre instap 2</v>
      </c>
      <c r="G19" s="8" t="str">
        <f>Namen!H19</f>
        <v>D4</v>
      </c>
      <c r="H19" s="8">
        <f>Namen!I19</f>
        <v>0</v>
      </c>
      <c r="I19" s="8"/>
      <c r="J19" s="8"/>
      <c r="K19" s="171">
        <f>Namen!J19</f>
        <v>39706</v>
      </c>
      <c r="L19" s="8">
        <f>Namen!K19</f>
        <v>0</v>
      </c>
      <c r="M19" s="8">
        <f>Namen!L19</f>
        <v>0</v>
      </c>
      <c r="N19" s="8">
        <f>IF(sorteersom&gt;0.5,Namen!M19,1)</f>
        <v>2</v>
      </c>
      <c r="O19" s="170">
        <f>Namen!N19</f>
        <v>0</v>
      </c>
      <c r="P19" s="202">
        <f>'Ronde 4'!I$8</f>
        <v>4.5</v>
      </c>
      <c r="Q19" s="203">
        <f>'Ronde 4'!R$8</f>
        <v>13.5</v>
      </c>
      <c r="R19" s="203">
        <f>'Ronde 4'!N$8</f>
        <v>0</v>
      </c>
      <c r="S19" s="204">
        <f>'Ronde 4'!I$9</f>
        <v>4.5</v>
      </c>
      <c r="T19" s="203">
        <f>'Ronde 4'!R$9</f>
        <v>12.5</v>
      </c>
      <c r="U19" s="203">
        <f>'Ronde 4'!N$9</f>
        <v>0</v>
      </c>
      <c r="V19" s="482">
        <f>'Ronde 4'!S$8</f>
        <v>13</v>
      </c>
      <c r="W19" s="202">
        <f>'Ronde 1'!I$31</f>
        <v>4.5</v>
      </c>
      <c r="X19" s="204">
        <f>'Ronde 1'!Q31</f>
        <v>8.1</v>
      </c>
      <c r="Y19" s="273">
        <f>'Ronde 1'!N$31</f>
        <v>0</v>
      </c>
      <c r="Z19" s="273">
        <f>'Ronde 1'!P31</f>
        <v>10</v>
      </c>
      <c r="AA19" s="482">
        <f>'Ronde 1'!S$31</f>
        <v>12.6</v>
      </c>
      <c r="AB19" s="483">
        <f>'Ronde 2'!I$43</f>
        <v>4.5</v>
      </c>
      <c r="AC19" s="273">
        <f>'Ronde 2'!Q43</f>
        <v>8.5</v>
      </c>
      <c r="AD19" s="273">
        <f>'Ronde 2'!N$43</f>
        <v>0</v>
      </c>
      <c r="AE19" s="273">
        <f>'Ronde 2'!P43</f>
        <v>10</v>
      </c>
      <c r="AF19" s="482">
        <f>'Ronde 2'!S$43</f>
        <v>13</v>
      </c>
      <c r="AG19" s="202">
        <f>'Ronde 3'!I$55</f>
        <v>4.8</v>
      </c>
      <c r="AH19" s="204">
        <f>'Ronde 3'!Q55</f>
        <v>8.6999999999999993</v>
      </c>
      <c r="AI19" s="273">
        <f>'Ronde 3'!N$55</f>
        <v>0</v>
      </c>
      <c r="AJ19" s="273">
        <f>'Ronde 3'!P55</f>
        <v>10</v>
      </c>
      <c r="AK19" s="482">
        <f>'Ronde 3'!S$55</f>
        <v>13.5</v>
      </c>
      <c r="AL19" s="481">
        <f t="shared" si="0"/>
        <v>52.1</v>
      </c>
      <c r="AM19" s="8">
        <v>14</v>
      </c>
      <c r="AN19" s="175">
        <f t="shared" si="136"/>
        <v>8</v>
      </c>
      <c r="AO19" s="176">
        <f t="shared" ca="1" si="154"/>
        <v>0.49926295874399573</v>
      </c>
      <c r="AP19" s="176">
        <v>5.4603193217828583E-2</v>
      </c>
      <c r="AQ19" s="177">
        <f t="shared" si="1"/>
        <v>0</v>
      </c>
      <c r="AR19" s="177">
        <f t="shared" si="2"/>
        <v>480</v>
      </c>
      <c r="AS19" s="178">
        <f t="shared" si="137"/>
        <v>488.05460319321782</v>
      </c>
      <c r="AT19" s="179">
        <f t="shared" si="3"/>
        <v>7</v>
      </c>
      <c r="AU19" s="180">
        <f t="shared" si="158"/>
        <v>3</v>
      </c>
      <c r="AV19" s="208">
        <f t="shared" si="158"/>
        <v>14</v>
      </c>
      <c r="AW19" s="206" t="str">
        <f t="shared" si="158"/>
        <v>Soraya van Dam</v>
      </c>
      <c r="AX19" s="270" t="str">
        <f t="shared" si="158"/>
        <v>Olvo Wezep</v>
      </c>
      <c r="AY19" s="205" t="str">
        <f t="shared" si="158"/>
        <v>.</v>
      </c>
      <c r="AZ19" s="208" t="str">
        <f t="shared" si="158"/>
        <v>pre pre instap 1</v>
      </c>
      <c r="BA19" s="208" t="str">
        <f t="shared" si="158"/>
        <v>D4</v>
      </c>
      <c r="BB19" s="208">
        <f t="shared" si="158"/>
        <v>0</v>
      </c>
      <c r="BC19" s="209">
        <f t="shared" si="158"/>
        <v>39548</v>
      </c>
      <c r="BD19" s="208">
        <f t="shared" si="158"/>
        <v>0</v>
      </c>
      <c r="BE19" s="206">
        <f t="shared" si="159"/>
        <v>0</v>
      </c>
      <c r="BF19" s="208">
        <f t="shared" si="159"/>
        <v>0</v>
      </c>
      <c r="BG19" s="211">
        <f t="shared" si="159"/>
        <v>4.5</v>
      </c>
      <c r="BH19" s="212">
        <f t="shared" si="159"/>
        <v>13</v>
      </c>
      <c r="BI19" s="216">
        <f t="shared" si="159"/>
        <v>0</v>
      </c>
      <c r="BJ19" s="213">
        <f t="shared" si="159"/>
        <v>4.5</v>
      </c>
      <c r="BK19" s="212">
        <f t="shared" si="159"/>
        <v>13.5</v>
      </c>
      <c r="BL19" s="216">
        <f t="shared" si="159"/>
        <v>0</v>
      </c>
      <c r="BM19" s="214">
        <f t="shared" si="159"/>
        <v>13.25</v>
      </c>
      <c r="BN19" s="215">
        <f t="shared" si="6"/>
        <v>2</v>
      </c>
      <c r="BO19" s="211">
        <f t="shared" si="7"/>
        <v>4.5</v>
      </c>
      <c r="BP19" s="292">
        <f t="shared" si="7"/>
        <v>7.8</v>
      </c>
      <c r="BQ19" s="216">
        <f t="shared" si="7"/>
        <v>0</v>
      </c>
      <c r="BR19" s="214">
        <f t="shared" si="7"/>
        <v>12.3</v>
      </c>
      <c r="BS19" s="215">
        <f t="shared" si="8"/>
        <v>3</v>
      </c>
      <c r="BT19" s="211">
        <f t="shared" si="9"/>
        <v>5.0999999999999996</v>
      </c>
      <c r="BU19" s="292">
        <f t="shared" si="9"/>
        <v>8.6</v>
      </c>
      <c r="BV19" s="216">
        <f t="shared" si="9"/>
        <v>0</v>
      </c>
      <c r="BW19" s="214">
        <f t="shared" si="9"/>
        <v>13.7</v>
      </c>
      <c r="BX19" s="215">
        <f t="shared" si="10"/>
        <v>1</v>
      </c>
      <c r="BY19" s="211">
        <f t="shared" si="11"/>
        <v>5.0999999999999996</v>
      </c>
      <c r="BZ19" s="292">
        <f t="shared" si="11"/>
        <v>8.5</v>
      </c>
      <c r="CA19" s="216">
        <f t="shared" si="11"/>
        <v>0</v>
      </c>
      <c r="CB19" s="214">
        <f t="shared" si="11"/>
        <v>13.6</v>
      </c>
      <c r="CC19" s="215">
        <f t="shared" si="12"/>
        <v>2</v>
      </c>
      <c r="CD19" s="217">
        <f t="shared" si="13"/>
        <v>52.85</v>
      </c>
      <c r="CE19" s="195">
        <f t="shared" si="155"/>
        <v>1</v>
      </c>
      <c r="CF19" s="162" t="str">
        <f t="shared" si="138"/>
        <v xml:space="preserve"> </v>
      </c>
      <c r="CG19" s="218">
        <f t="shared" si="14"/>
        <v>0</v>
      </c>
      <c r="CH19" s="252">
        <f t="shared" si="14"/>
        <v>0</v>
      </c>
      <c r="CI19" s="219">
        <f t="shared" si="157"/>
        <v>1</v>
      </c>
      <c r="CJ19" s="250">
        <f t="shared" si="156"/>
        <v>1</v>
      </c>
      <c r="CK19" s="129"/>
      <c r="CL19" s="220">
        <f t="shared" si="15"/>
        <v>0</v>
      </c>
      <c r="CM19" s="221">
        <f t="shared" si="16"/>
        <v>4</v>
      </c>
      <c r="CN19" s="221">
        <f t="shared" si="17"/>
        <v>0</v>
      </c>
      <c r="CO19" s="221">
        <f t="shared" si="18"/>
        <v>9</v>
      </c>
      <c r="CP19" s="221">
        <f t="shared" si="19"/>
        <v>13.25</v>
      </c>
      <c r="CQ19" s="221">
        <f t="shared" si="20"/>
        <v>2</v>
      </c>
      <c r="CR19" s="221">
        <f t="shared" si="21"/>
        <v>0</v>
      </c>
      <c r="CS19" s="221">
        <f t="shared" si="22"/>
        <v>1</v>
      </c>
      <c r="CT19" s="221">
        <f t="shared" si="23"/>
        <v>0</v>
      </c>
      <c r="CU19" s="221">
        <f t="shared" si="24"/>
        <v>1</v>
      </c>
      <c r="CV19" s="221">
        <f t="shared" si="25"/>
        <v>0</v>
      </c>
      <c r="CW19" s="222">
        <f t="shared" si="26"/>
        <v>1</v>
      </c>
      <c r="CX19" s="220">
        <f t="shared" si="27"/>
        <v>0</v>
      </c>
      <c r="CY19" s="221">
        <f t="shared" si="28"/>
        <v>1</v>
      </c>
      <c r="CZ19" s="221">
        <f t="shared" si="29"/>
        <v>0</v>
      </c>
      <c r="DA19" s="221">
        <f t="shared" si="30"/>
        <v>1</v>
      </c>
      <c r="DB19" s="221">
        <f t="shared" si="31"/>
        <v>0</v>
      </c>
      <c r="DC19" s="221">
        <f t="shared" si="32"/>
        <v>1</v>
      </c>
      <c r="DD19" s="221">
        <f t="shared" si="33"/>
        <v>0</v>
      </c>
      <c r="DE19" s="221">
        <f t="shared" si="34"/>
        <v>1</v>
      </c>
      <c r="DF19" s="221">
        <f t="shared" si="35"/>
        <v>0</v>
      </c>
      <c r="DG19" s="221">
        <f t="shared" si="36"/>
        <v>1</v>
      </c>
      <c r="DH19" s="221">
        <f t="shared" si="37"/>
        <v>0</v>
      </c>
      <c r="DI19" s="222">
        <f t="shared" si="38"/>
        <v>1</v>
      </c>
      <c r="DJ19" s="265">
        <f t="shared" si="139"/>
        <v>2</v>
      </c>
      <c r="DK19" s="266">
        <f t="shared" si="140"/>
        <v>0</v>
      </c>
      <c r="DL19" s="267">
        <f t="shared" si="141"/>
        <v>2</v>
      </c>
      <c r="DM19" s="224">
        <f t="shared" si="39"/>
        <v>0</v>
      </c>
      <c r="DN19" s="225">
        <f t="shared" si="40"/>
        <v>4</v>
      </c>
      <c r="DO19" s="225">
        <f t="shared" si="41"/>
        <v>0</v>
      </c>
      <c r="DP19" s="225">
        <f t="shared" si="42"/>
        <v>9</v>
      </c>
      <c r="DQ19" s="225">
        <f t="shared" si="43"/>
        <v>12.3</v>
      </c>
      <c r="DR19" s="225">
        <f t="shared" si="44"/>
        <v>3</v>
      </c>
      <c r="DS19" s="225">
        <f t="shared" si="45"/>
        <v>0</v>
      </c>
      <c r="DT19" s="225">
        <f t="shared" si="46"/>
        <v>1</v>
      </c>
      <c r="DU19" s="225">
        <f t="shared" si="47"/>
        <v>0</v>
      </c>
      <c r="DV19" s="225">
        <f t="shared" si="48"/>
        <v>1</v>
      </c>
      <c r="DW19" s="225">
        <f t="shared" si="49"/>
        <v>0</v>
      </c>
      <c r="DX19" s="225">
        <f t="shared" si="50"/>
        <v>1</v>
      </c>
      <c r="DY19" s="225">
        <f t="shared" si="51"/>
        <v>0</v>
      </c>
      <c r="DZ19" s="225">
        <f t="shared" si="52"/>
        <v>1</v>
      </c>
      <c r="EA19" s="225">
        <f t="shared" si="53"/>
        <v>0</v>
      </c>
      <c r="EB19" s="225">
        <f t="shared" si="54"/>
        <v>1</v>
      </c>
      <c r="EC19" s="225">
        <f t="shared" si="55"/>
        <v>0</v>
      </c>
      <c r="ED19" s="225">
        <f t="shared" si="56"/>
        <v>1</v>
      </c>
      <c r="EE19" s="225">
        <f t="shared" si="57"/>
        <v>0</v>
      </c>
      <c r="EF19" s="225">
        <f t="shared" si="58"/>
        <v>1</v>
      </c>
      <c r="EG19" s="225">
        <f t="shared" si="59"/>
        <v>0</v>
      </c>
      <c r="EH19" s="225">
        <f t="shared" si="60"/>
        <v>1</v>
      </c>
      <c r="EI19" s="225">
        <f t="shared" si="61"/>
        <v>0</v>
      </c>
      <c r="EJ19" s="225">
        <f t="shared" si="62"/>
        <v>1</v>
      </c>
      <c r="EK19" s="225">
        <f t="shared" si="142"/>
        <v>3</v>
      </c>
      <c r="EL19" s="225">
        <f t="shared" si="143"/>
        <v>0</v>
      </c>
      <c r="EM19" s="223">
        <f t="shared" si="144"/>
        <v>3</v>
      </c>
      <c r="EN19" s="224">
        <f t="shared" si="63"/>
        <v>0</v>
      </c>
      <c r="EO19" s="225">
        <f t="shared" si="64"/>
        <v>4</v>
      </c>
      <c r="EP19" s="225">
        <f t="shared" si="65"/>
        <v>0</v>
      </c>
      <c r="EQ19" s="225">
        <f t="shared" si="66"/>
        <v>9</v>
      </c>
      <c r="ER19" s="225">
        <f t="shared" si="67"/>
        <v>13.7</v>
      </c>
      <c r="ES19" s="225">
        <f t="shared" si="68"/>
        <v>1</v>
      </c>
      <c r="ET19" s="225">
        <f t="shared" si="69"/>
        <v>0</v>
      </c>
      <c r="EU19" s="225">
        <f t="shared" si="70"/>
        <v>1</v>
      </c>
      <c r="EV19" s="225">
        <f t="shared" si="71"/>
        <v>0</v>
      </c>
      <c r="EW19" s="225">
        <f t="shared" si="72"/>
        <v>1</v>
      </c>
      <c r="EX19" s="225">
        <f t="shared" si="73"/>
        <v>0</v>
      </c>
      <c r="EY19" s="225">
        <f t="shared" si="74"/>
        <v>1</v>
      </c>
      <c r="EZ19" s="225">
        <f t="shared" si="75"/>
        <v>0</v>
      </c>
      <c r="FA19" s="225">
        <f t="shared" si="76"/>
        <v>1</v>
      </c>
      <c r="FB19" s="225">
        <f t="shared" si="77"/>
        <v>0</v>
      </c>
      <c r="FC19" s="225">
        <f t="shared" si="78"/>
        <v>1</v>
      </c>
      <c r="FD19" s="225">
        <f t="shared" si="79"/>
        <v>0</v>
      </c>
      <c r="FE19" s="225">
        <f t="shared" si="80"/>
        <v>1</v>
      </c>
      <c r="FF19" s="225">
        <f t="shared" si="81"/>
        <v>0</v>
      </c>
      <c r="FG19" s="225">
        <f t="shared" si="82"/>
        <v>1</v>
      </c>
      <c r="FH19" s="225">
        <f t="shared" si="83"/>
        <v>0</v>
      </c>
      <c r="FI19" s="225">
        <f t="shared" si="84"/>
        <v>1</v>
      </c>
      <c r="FJ19" s="225">
        <f t="shared" si="85"/>
        <v>0</v>
      </c>
      <c r="FK19" s="225">
        <f t="shared" si="86"/>
        <v>1</v>
      </c>
      <c r="FL19" s="225">
        <f t="shared" si="145"/>
        <v>1</v>
      </c>
      <c r="FM19" s="225">
        <f t="shared" si="146"/>
        <v>0</v>
      </c>
      <c r="FN19" s="223">
        <f t="shared" si="147"/>
        <v>1</v>
      </c>
      <c r="FO19" s="224">
        <f t="shared" si="87"/>
        <v>0</v>
      </c>
      <c r="FP19" s="225">
        <f t="shared" si="88"/>
        <v>4</v>
      </c>
      <c r="FQ19" s="225">
        <f t="shared" si="89"/>
        <v>0</v>
      </c>
      <c r="FR19" s="225">
        <f t="shared" si="90"/>
        <v>9</v>
      </c>
      <c r="FS19" s="225">
        <f t="shared" si="91"/>
        <v>13.6</v>
      </c>
      <c r="FT19" s="225">
        <f t="shared" si="92"/>
        <v>2</v>
      </c>
      <c r="FU19" s="225">
        <f t="shared" si="93"/>
        <v>0</v>
      </c>
      <c r="FV19" s="225">
        <f t="shared" si="94"/>
        <v>1</v>
      </c>
      <c r="FW19" s="225">
        <f t="shared" si="95"/>
        <v>0</v>
      </c>
      <c r="FX19" s="225">
        <f t="shared" si="96"/>
        <v>1</v>
      </c>
      <c r="FY19" s="225">
        <f t="shared" si="97"/>
        <v>0</v>
      </c>
      <c r="FZ19" s="225">
        <f t="shared" si="98"/>
        <v>1</v>
      </c>
      <c r="GA19" s="225">
        <f t="shared" si="99"/>
        <v>0</v>
      </c>
      <c r="GB19" s="225">
        <f t="shared" si="100"/>
        <v>1</v>
      </c>
      <c r="GC19" s="225">
        <f t="shared" si="101"/>
        <v>0</v>
      </c>
      <c r="GD19" s="225">
        <f t="shared" si="102"/>
        <v>1</v>
      </c>
      <c r="GE19" s="225">
        <f t="shared" si="103"/>
        <v>0</v>
      </c>
      <c r="GF19" s="225">
        <f t="shared" si="104"/>
        <v>1</v>
      </c>
      <c r="GG19" s="225">
        <f t="shared" si="105"/>
        <v>0</v>
      </c>
      <c r="GH19" s="225">
        <f t="shared" si="106"/>
        <v>1</v>
      </c>
      <c r="GI19" s="225">
        <f t="shared" si="107"/>
        <v>0</v>
      </c>
      <c r="GJ19" s="225">
        <f t="shared" si="108"/>
        <v>1</v>
      </c>
      <c r="GK19" s="225">
        <f t="shared" si="109"/>
        <v>0</v>
      </c>
      <c r="GL19" s="225">
        <f t="shared" si="110"/>
        <v>1</v>
      </c>
      <c r="GM19" s="225">
        <f t="shared" si="148"/>
        <v>2</v>
      </c>
      <c r="GN19" s="225">
        <f t="shared" si="149"/>
        <v>0</v>
      </c>
      <c r="GO19" s="223">
        <f t="shared" si="150"/>
        <v>2</v>
      </c>
      <c r="GP19" s="224">
        <f t="shared" si="111"/>
        <v>0</v>
      </c>
      <c r="GQ19" s="225">
        <f t="shared" si="112"/>
        <v>4</v>
      </c>
      <c r="GR19" s="225">
        <f t="shared" si="113"/>
        <v>0</v>
      </c>
      <c r="GS19" s="225">
        <f t="shared" si="114"/>
        <v>9</v>
      </c>
      <c r="GT19" s="225">
        <f t="shared" si="115"/>
        <v>52.85</v>
      </c>
      <c r="GU19" s="225">
        <f t="shared" si="116"/>
        <v>1</v>
      </c>
      <c r="GV19" s="225">
        <f t="shared" si="117"/>
        <v>0</v>
      </c>
      <c r="GW19" s="225">
        <f t="shared" si="118"/>
        <v>1</v>
      </c>
      <c r="GX19" s="225">
        <f t="shared" si="119"/>
        <v>0</v>
      </c>
      <c r="GY19" s="225">
        <f t="shared" si="120"/>
        <v>1</v>
      </c>
      <c r="GZ19" s="225">
        <f t="shared" si="121"/>
        <v>0</v>
      </c>
      <c r="HA19" s="225">
        <f t="shared" si="122"/>
        <v>1</v>
      </c>
      <c r="HB19" s="225">
        <f t="shared" si="123"/>
        <v>0</v>
      </c>
      <c r="HC19" s="225">
        <f t="shared" si="124"/>
        <v>1</v>
      </c>
      <c r="HD19" s="225">
        <f t="shared" si="125"/>
        <v>0</v>
      </c>
      <c r="HE19" s="225">
        <f t="shared" si="126"/>
        <v>1</v>
      </c>
      <c r="HF19" s="225">
        <f t="shared" si="127"/>
        <v>0</v>
      </c>
      <c r="HG19" s="225">
        <f t="shared" si="128"/>
        <v>1</v>
      </c>
      <c r="HH19" s="225">
        <f t="shared" si="129"/>
        <v>0</v>
      </c>
      <c r="HI19" s="225">
        <f t="shared" si="130"/>
        <v>1</v>
      </c>
      <c r="HJ19" s="225">
        <f t="shared" si="131"/>
        <v>0</v>
      </c>
      <c r="HK19" s="225">
        <f t="shared" si="132"/>
        <v>1</v>
      </c>
      <c r="HL19" s="225">
        <f t="shared" si="133"/>
        <v>0</v>
      </c>
      <c r="HM19" s="225">
        <f t="shared" si="134"/>
        <v>1</v>
      </c>
      <c r="HN19" s="225">
        <f t="shared" si="151"/>
        <v>1</v>
      </c>
      <c r="HO19" s="225">
        <f t="shared" si="152"/>
        <v>0</v>
      </c>
      <c r="HP19" s="223">
        <f t="shared" si="153"/>
        <v>1</v>
      </c>
    </row>
    <row r="20" spans="1:224" ht="15" x14ac:dyDescent="0.25">
      <c r="A20" s="123">
        <f t="shared" si="135"/>
        <v>5</v>
      </c>
      <c r="B20" s="8">
        <f>Namen!B20</f>
        <v>6</v>
      </c>
      <c r="C20" s="170" t="str">
        <f>Namen!C20</f>
        <v>Eline Ersieck</v>
      </c>
      <c r="D20" s="170" t="str">
        <f>Namen!D20&amp;" "&amp;Namen!E20</f>
        <v>Olvo Wezep</v>
      </c>
      <c r="E20" s="8" t="str">
        <f>Namen!F20</f>
        <v>.</v>
      </c>
      <c r="F20" s="170" t="str">
        <f>Namen!G20</f>
        <v>pre pre instap 2</v>
      </c>
      <c r="G20" s="8" t="str">
        <f>Namen!H20</f>
        <v>D4</v>
      </c>
      <c r="H20" s="8">
        <f>Namen!I20</f>
        <v>0</v>
      </c>
      <c r="I20" s="8"/>
      <c r="J20" s="8"/>
      <c r="K20" s="171">
        <f>Namen!J20</f>
        <v>39704</v>
      </c>
      <c r="L20" s="8">
        <f>Namen!K20</f>
        <v>0</v>
      </c>
      <c r="M20" s="8">
        <f>Namen!L20</f>
        <v>0</v>
      </c>
      <c r="N20" s="8">
        <f>IF(sorteersom&gt;0.5,Namen!M20,1)</f>
        <v>2</v>
      </c>
      <c r="O20" s="170">
        <f>Namen!N20</f>
        <v>0</v>
      </c>
      <c r="P20" s="202">
        <f>'Ronde 4'!I$10</f>
        <v>4.5</v>
      </c>
      <c r="Q20" s="203">
        <f>'Ronde 4'!R$10</f>
        <v>13.5</v>
      </c>
      <c r="R20" s="203">
        <f>'Ronde 4'!N$10</f>
        <v>0</v>
      </c>
      <c r="S20" s="204">
        <f>'Ronde 4'!I$11</f>
        <v>4.5</v>
      </c>
      <c r="T20" s="203">
        <f>'Ronde 4'!R$11</f>
        <v>13.4</v>
      </c>
      <c r="U20" s="203">
        <f>'Ronde 4'!N$11</f>
        <v>0</v>
      </c>
      <c r="V20" s="482">
        <f>'Ronde 4'!S$10</f>
        <v>13.45</v>
      </c>
      <c r="W20" s="202">
        <f>'Ronde 1'!I$32</f>
        <v>5.0999999999999996</v>
      </c>
      <c r="X20" s="204">
        <f>'Ronde 1'!Q32</f>
        <v>9.3000000000000007</v>
      </c>
      <c r="Y20" s="273">
        <f>'Ronde 1'!N$32</f>
        <v>0</v>
      </c>
      <c r="Z20" s="273">
        <f>'Ronde 1'!P32</f>
        <v>10</v>
      </c>
      <c r="AA20" s="482">
        <f>'Ronde 1'!S$32</f>
        <v>14.4</v>
      </c>
      <c r="AB20" s="483">
        <f>'Ronde 2'!I$44</f>
        <v>5.4</v>
      </c>
      <c r="AC20" s="273">
        <f>'Ronde 2'!Q44</f>
        <v>8</v>
      </c>
      <c r="AD20" s="273">
        <f>'Ronde 2'!N$44</f>
        <v>0</v>
      </c>
      <c r="AE20" s="273">
        <f>'Ronde 2'!P44</f>
        <v>10</v>
      </c>
      <c r="AF20" s="482">
        <f>'Ronde 2'!S$44</f>
        <v>13.4</v>
      </c>
      <c r="AG20" s="202">
        <f>'Ronde 3'!I$56</f>
        <v>4.8</v>
      </c>
      <c r="AH20" s="204">
        <f>'Ronde 3'!Q56</f>
        <v>8.9</v>
      </c>
      <c r="AI20" s="273">
        <f>'Ronde 3'!N$56</f>
        <v>0</v>
      </c>
      <c r="AJ20" s="273">
        <f>'Ronde 3'!P56</f>
        <v>10</v>
      </c>
      <c r="AK20" s="482">
        <f>'Ronde 3'!S$56</f>
        <v>13.7</v>
      </c>
      <c r="AL20" s="481">
        <f t="shared" si="0"/>
        <v>54.95</v>
      </c>
      <c r="AM20" s="8">
        <v>15</v>
      </c>
      <c r="AN20" s="175">
        <f t="shared" si="136"/>
        <v>3</v>
      </c>
      <c r="AO20" s="176">
        <f t="shared" ca="1" si="154"/>
        <v>0.88294287839143715</v>
      </c>
      <c r="AP20" s="176">
        <v>1.1545258511869605E-2</v>
      </c>
      <c r="AQ20" s="177">
        <f t="shared" si="1"/>
        <v>0</v>
      </c>
      <c r="AR20" s="177">
        <f t="shared" si="2"/>
        <v>480</v>
      </c>
      <c r="AS20" s="178">
        <f t="shared" si="137"/>
        <v>483.01154525851189</v>
      </c>
      <c r="AT20" s="179">
        <f t="shared" si="3"/>
        <v>5</v>
      </c>
      <c r="AU20" s="180">
        <f t="shared" si="158"/>
        <v>3</v>
      </c>
      <c r="AV20" s="208">
        <f t="shared" si="158"/>
        <v>13</v>
      </c>
      <c r="AW20" s="206" t="str">
        <f t="shared" si="158"/>
        <v>Loïs Poppen</v>
      </c>
      <c r="AX20" s="270" t="str">
        <f t="shared" si="158"/>
        <v>Olvo Wezep</v>
      </c>
      <c r="AY20" s="205" t="str">
        <f t="shared" si="158"/>
        <v>.</v>
      </c>
      <c r="AZ20" s="208" t="str">
        <f t="shared" si="158"/>
        <v>pre pre instap 1</v>
      </c>
      <c r="BA20" s="208" t="str">
        <f t="shared" si="158"/>
        <v>D4</v>
      </c>
      <c r="BB20" s="208">
        <f t="shared" si="158"/>
        <v>0</v>
      </c>
      <c r="BC20" s="209">
        <f t="shared" si="158"/>
        <v>39523</v>
      </c>
      <c r="BD20" s="208">
        <f t="shared" si="158"/>
        <v>0</v>
      </c>
      <c r="BE20" s="206">
        <f t="shared" si="159"/>
        <v>0</v>
      </c>
      <c r="BF20" s="208">
        <f t="shared" si="159"/>
        <v>0</v>
      </c>
      <c r="BG20" s="211">
        <f t="shared" si="159"/>
        <v>4.5</v>
      </c>
      <c r="BH20" s="212">
        <f t="shared" si="159"/>
        <v>14</v>
      </c>
      <c r="BI20" s="216">
        <f t="shared" si="159"/>
        <v>0</v>
      </c>
      <c r="BJ20" s="213">
        <f t="shared" si="159"/>
        <v>4.8</v>
      </c>
      <c r="BK20" s="212">
        <f t="shared" si="159"/>
        <v>13.8</v>
      </c>
      <c r="BL20" s="216">
        <f t="shared" si="159"/>
        <v>0</v>
      </c>
      <c r="BM20" s="214">
        <f t="shared" si="159"/>
        <v>13.9</v>
      </c>
      <c r="BN20" s="215">
        <f t="shared" si="6"/>
        <v>1</v>
      </c>
      <c r="BO20" s="211">
        <f t="shared" si="7"/>
        <v>4.2</v>
      </c>
      <c r="BP20" s="292">
        <f t="shared" si="7"/>
        <v>8.1999999999999993</v>
      </c>
      <c r="BQ20" s="216">
        <f t="shared" si="7"/>
        <v>0</v>
      </c>
      <c r="BR20" s="214">
        <f t="shared" si="7"/>
        <v>12.4</v>
      </c>
      <c r="BS20" s="215">
        <f t="shared" si="8"/>
        <v>2</v>
      </c>
      <c r="BT20" s="211">
        <f t="shared" si="9"/>
        <v>5.0999999999999996</v>
      </c>
      <c r="BU20" s="292">
        <f t="shared" si="9"/>
        <v>8.3000000000000007</v>
      </c>
      <c r="BV20" s="216">
        <f t="shared" si="9"/>
        <v>0</v>
      </c>
      <c r="BW20" s="214">
        <f t="shared" si="9"/>
        <v>13.4</v>
      </c>
      <c r="BX20" s="215">
        <f t="shared" si="10"/>
        <v>2</v>
      </c>
      <c r="BY20" s="211">
        <f t="shared" si="11"/>
        <v>4.2</v>
      </c>
      <c r="BZ20" s="292">
        <f t="shared" si="11"/>
        <v>8.8000000000000007</v>
      </c>
      <c r="CA20" s="216">
        <f t="shared" si="11"/>
        <v>0</v>
      </c>
      <c r="CB20" s="214">
        <f t="shared" si="11"/>
        <v>13</v>
      </c>
      <c r="CC20" s="215">
        <f t="shared" si="12"/>
        <v>4</v>
      </c>
      <c r="CD20" s="217">
        <f t="shared" si="13"/>
        <v>52.7</v>
      </c>
      <c r="CE20" s="195">
        <f t="shared" si="155"/>
        <v>2</v>
      </c>
      <c r="CF20" s="162" t="str">
        <f t="shared" si="138"/>
        <v xml:space="preserve"> </v>
      </c>
      <c r="CG20" s="218">
        <f t="shared" si="14"/>
        <v>0</v>
      </c>
      <c r="CH20" s="252">
        <f t="shared" si="14"/>
        <v>0</v>
      </c>
      <c r="CI20" s="219">
        <f t="shared" si="157"/>
        <v>2</v>
      </c>
      <c r="CJ20" s="250">
        <f t="shared" si="156"/>
        <v>2</v>
      </c>
      <c r="CK20" s="129"/>
      <c r="CL20" s="220">
        <f t="shared" si="15"/>
        <v>0</v>
      </c>
      <c r="CM20" s="221">
        <f t="shared" si="16"/>
        <v>4</v>
      </c>
      <c r="CN20" s="221">
        <f t="shared" si="17"/>
        <v>0</v>
      </c>
      <c r="CO20" s="221">
        <f t="shared" si="18"/>
        <v>9</v>
      </c>
      <c r="CP20" s="221">
        <f t="shared" si="19"/>
        <v>13.9</v>
      </c>
      <c r="CQ20" s="221">
        <f t="shared" si="20"/>
        <v>1</v>
      </c>
      <c r="CR20" s="221">
        <f t="shared" si="21"/>
        <v>0</v>
      </c>
      <c r="CS20" s="221">
        <f t="shared" si="22"/>
        <v>1</v>
      </c>
      <c r="CT20" s="221">
        <f t="shared" si="23"/>
        <v>0</v>
      </c>
      <c r="CU20" s="221">
        <f t="shared" si="24"/>
        <v>1</v>
      </c>
      <c r="CV20" s="221">
        <f t="shared" si="25"/>
        <v>0</v>
      </c>
      <c r="CW20" s="222">
        <f t="shared" si="26"/>
        <v>1</v>
      </c>
      <c r="CX20" s="220">
        <f t="shared" si="27"/>
        <v>0</v>
      </c>
      <c r="CY20" s="221">
        <f t="shared" si="28"/>
        <v>1</v>
      </c>
      <c r="CZ20" s="221">
        <f t="shared" si="29"/>
        <v>0</v>
      </c>
      <c r="DA20" s="221">
        <f t="shared" si="30"/>
        <v>1</v>
      </c>
      <c r="DB20" s="221">
        <f t="shared" si="31"/>
        <v>0</v>
      </c>
      <c r="DC20" s="221">
        <f t="shared" si="32"/>
        <v>1</v>
      </c>
      <c r="DD20" s="221">
        <f t="shared" si="33"/>
        <v>0</v>
      </c>
      <c r="DE20" s="221">
        <f t="shared" si="34"/>
        <v>1</v>
      </c>
      <c r="DF20" s="221">
        <f t="shared" si="35"/>
        <v>0</v>
      </c>
      <c r="DG20" s="221">
        <f t="shared" si="36"/>
        <v>1</v>
      </c>
      <c r="DH20" s="221">
        <f t="shared" si="37"/>
        <v>0</v>
      </c>
      <c r="DI20" s="222">
        <f t="shared" si="38"/>
        <v>1</v>
      </c>
      <c r="DJ20" s="265">
        <f t="shared" si="139"/>
        <v>1</v>
      </c>
      <c r="DK20" s="266">
        <f t="shared" si="140"/>
        <v>0</v>
      </c>
      <c r="DL20" s="267">
        <f t="shared" si="141"/>
        <v>1</v>
      </c>
      <c r="DM20" s="224">
        <f t="shared" si="39"/>
        <v>0</v>
      </c>
      <c r="DN20" s="225">
        <f t="shared" si="40"/>
        <v>4</v>
      </c>
      <c r="DO20" s="225">
        <f t="shared" si="41"/>
        <v>0</v>
      </c>
      <c r="DP20" s="225">
        <f t="shared" si="42"/>
        <v>9</v>
      </c>
      <c r="DQ20" s="225">
        <f t="shared" si="43"/>
        <v>12.4</v>
      </c>
      <c r="DR20" s="225">
        <f t="shared" si="44"/>
        <v>2</v>
      </c>
      <c r="DS20" s="225">
        <f t="shared" si="45"/>
        <v>0</v>
      </c>
      <c r="DT20" s="225">
        <f t="shared" si="46"/>
        <v>1</v>
      </c>
      <c r="DU20" s="225">
        <f t="shared" si="47"/>
        <v>0</v>
      </c>
      <c r="DV20" s="225">
        <f t="shared" si="48"/>
        <v>1</v>
      </c>
      <c r="DW20" s="225">
        <f t="shared" si="49"/>
        <v>0</v>
      </c>
      <c r="DX20" s="225">
        <f t="shared" si="50"/>
        <v>1</v>
      </c>
      <c r="DY20" s="225">
        <f t="shared" si="51"/>
        <v>0</v>
      </c>
      <c r="DZ20" s="225">
        <f t="shared" si="52"/>
        <v>1</v>
      </c>
      <c r="EA20" s="225">
        <f t="shared" si="53"/>
        <v>0</v>
      </c>
      <c r="EB20" s="225">
        <f t="shared" si="54"/>
        <v>1</v>
      </c>
      <c r="EC20" s="225">
        <f t="shared" si="55"/>
        <v>0</v>
      </c>
      <c r="ED20" s="225">
        <f t="shared" si="56"/>
        <v>1</v>
      </c>
      <c r="EE20" s="225">
        <f t="shared" si="57"/>
        <v>0</v>
      </c>
      <c r="EF20" s="225">
        <f t="shared" si="58"/>
        <v>1</v>
      </c>
      <c r="EG20" s="225">
        <f t="shared" si="59"/>
        <v>0</v>
      </c>
      <c r="EH20" s="225">
        <f t="shared" si="60"/>
        <v>1</v>
      </c>
      <c r="EI20" s="225">
        <f t="shared" si="61"/>
        <v>0</v>
      </c>
      <c r="EJ20" s="225">
        <f t="shared" si="62"/>
        <v>1</v>
      </c>
      <c r="EK20" s="225">
        <f t="shared" si="142"/>
        <v>2</v>
      </c>
      <c r="EL20" s="225">
        <f t="shared" si="143"/>
        <v>0</v>
      </c>
      <c r="EM20" s="223">
        <f t="shared" si="144"/>
        <v>2</v>
      </c>
      <c r="EN20" s="224">
        <f t="shared" si="63"/>
        <v>0</v>
      </c>
      <c r="EO20" s="225">
        <f t="shared" si="64"/>
        <v>4</v>
      </c>
      <c r="EP20" s="225">
        <f t="shared" si="65"/>
        <v>0</v>
      </c>
      <c r="EQ20" s="225">
        <f t="shared" si="66"/>
        <v>9</v>
      </c>
      <c r="ER20" s="225">
        <f t="shared" si="67"/>
        <v>13.4</v>
      </c>
      <c r="ES20" s="225">
        <f t="shared" si="68"/>
        <v>2</v>
      </c>
      <c r="ET20" s="225">
        <f t="shared" si="69"/>
        <v>0</v>
      </c>
      <c r="EU20" s="225">
        <f t="shared" si="70"/>
        <v>1</v>
      </c>
      <c r="EV20" s="225">
        <f t="shared" si="71"/>
        <v>0</v>
      </c>
      <c r="EW20" s="225">
        <f t="shared" si="72"/>
        <v>1</v>
      </c>
      <c r="EX20" s="225">
        <f t="shared" si="73"/>
        <v>0</v>
      </c>
      <c r="EY20" s="225">
        <f t="shared" si="74"/>
        <v>1</v>
      </c>
      <c r="EZ20" s="225">
        <f t="shared" si="75"/>
        <v>0</v>
      </c>
      <c r="FA20" s="225">
        <f t="shared" si="76"/>
        <v>1</v>
      </c>
      <c r="FB20" s="225">
        <f t="shared" si="77"/>
        <v>0</v>
      </c>
      <c r="FC20" s="225">
        <f t="shared" si="78"/>
        <v>1</v>
      </c>
      <c r="FD20" s="225">
        <f t="shared" si="79"/>
        <v>0</v>
      </c>
      <c r="FE20" s="225">
        <f t="shared" si="80"/>
        <v>1</v>
      </c>
      <c r="FF20" s="225">
        <f t="shared" si="81"/>
        <v>0</v>
      </c>
      <c r="FG20" s="225">
        <f t="shared" si="82"/>
        <v>1</v>
      </c>
      <c r="FH20" s="225">
        <f t="shared" si="83"/>
        <v>0</v>
      </c>
      <c r="FI20" s="225">
        <f t="shared" si="84"/>
        <v>1</v>
      </c>
      <c r="FJ20" s="225">
        <f t="shared" si="85"/>
        <v>0</v>
      </c>
      <c r="FK20" s="225">
        <f t="shared" si="86"/>
        <v>1</v>
      </c>
      <c r="FL20" s="225">
        <f t="shared" si="145"/>
        <v>2</v>
      </c>
      <c r="FM20" s="225">
        <f t="shared" si="146"/>
        <v>0</v>
      </c>
      <c r="FN20" s="223">
        <f t="shared" si="147"/>
        <v>2</v>
      </c>
      <c r="FO20" s="224">
        <f t="shared" si="87"/>
        <v>0</v>
      </c>
      <c r="FP20" s="225">
        <f t="shared" si="88"/>
        <v>4</v>
      </c>
      <c r="FQ20" s="225">
        <f t="shared" si="89"/>
        <v>0</v>
      </c>
      <c r="FR20" s="225">
        <f t="shared" si="90"/>
        <v>9</v>
      </c>
      <c r="FS20" s="225">
        <f t="shared" si="91"/>
        <v>13</v>
      </c>
      <c r="FT20" s="225">
        <f t="shared" si="92"/>
        <v>4</v>
      </c>
      <c r="FU20" s="225">
        <f t="shared" si="93"/>
        <v>0</v>
      </c>
      <c r="FV20" s="225">
        <f t="shared" si="94"/>
        <v>1</v>
      </c>
      <c r="FW20" s="225">
        <f t="shared" si="95"/>
        <v>0</v>
      </c>
      <c r="FX20" s="225">
        <f t="shared" si="96"/>
        <v>1</v>
      </c>
      <c r="FY20" s="225">
        <f t="shared" si="97"/>
        <v>0</v>
      </c>
      <c r="FZ20" s="225">
        <f t="shared" si="98"/>
        <v>1</v>
      </c>
      <c r="GA20" s="225">
        <f t="shared" si="99"/>
        <v>0</v>
      </c>
      <c r="GB20" s="225">
        <f t="shared" si="100"/>
        <v>1</v>
      </c>
      <c r="GC20" s="225">
        <f t="shared" si="101"/>
        <v>0</v>
      </c>
      <c r="GD20" s="225">
        <f t="shared" si="102"/>
        <v>1</v>
      </c>
      <c r="GE20" s="225">
        <f t="shared" si="103"/>
        <v>0</v>
      </c>
      <c r="GF20" s="225">
        <f t="shared" si="104"/>
        <v>1</v>
      </c>
      <c r="GG20" s="225">
        <f t="shared" si="105"/>
        <v>0</v>
      </c>
      <c r="GH20" s="225">
        <f t="shared" si="106"/>
        <v>1</v>
      </c>
      <c r="GI20" s="225">
        <f t="shared" si="107"/>
        <v>0</v>
      </c>
      <c r="GJ20" s="225">
        <f t="shared" si="108"/>
        <v>1</v>
      </c>
      <c r="GK20" s="225">
        <f t="shared" si="109"/>
        <v>0</v>
      </c>
      <c r="GL20" s="225">
        <f t="shared" si="110"/>
        <v>1</v>
      </c>
      <c r="GM20" s="225">
        <f t="shared" si="148"/>
        <v>4</v>
      </c>
      <c r="GN20" s="225">
        <f t="shared" si="149"/>
        <v>0</v>
      </c>
      <c r="GO20" s="223">
        <f t="shared" si="150"/>
        <v>4</v>
      </c>
      <c r="GP20" s="224">
        <f t="shared" si="111"/>
        <v>0</v>
      </c>
      <c r="GQ20" s="225">
        <f t="shared" si="112"/>
        <v>4</v>
      </c>
      <c r="GR20" s="225">
        <f t="shared" si="113"/>
        <v>0</v>
      </c>
      <c r="GS20" s="225">
        <f t="shared" si="114"/>
        <v>9</v>
      </c>
      <c r="GT20" s="225">
        <f t="shared" si="115"/>
        <v>52.7</v>
      </c>
      <c r="GU20" s="225">
        <f t="shared" si="116"/>
        <v>2</v>
      </c>
      <c r="GV20" s="225">
        <f t="shared" si="117"/>
        <v>0</v>
      </c>
      <c r="GW20" s="225">
        <f t="shared" si="118"/>
        <v>1</v>
      </c>
      <c r="GX20" s="225">
        <f t="shared" si="119"/>
        <v>0</v>
      </c>
      <c r="GY20" s="225">
        <f t="shared" si="120"/>
        <v>1</v>
      </c>
      <c r="GZ20" s="225">
        <f t="shared" si="121"/>
        <v>0</v>
      </c>
      <c r="HA20" s="225">
        <f t="shared" si="122"/>
        <v>1</v>
      </c>
      <c r="HB20" s="225">
        <f t="shared" si="123"/>
        <v>0</v>
      </c>
      <c r="HC20" s="225">
        <f t="shared" si="124"/>
        <v>1</v>
      </c>
      <c r="HD20" s="225">
        <f t="shared" si="125"/>
        <v>0</v>
      </c>
      <c r="HE20" s="225">
        <f t="shared" si="126"/>
        <v>1</v>
      </c>
      <c r="HF20" s="225">
        <f t="shared" si="127"/>
        <v>0</v>
      </c>
      <c r="HG20" s="225">
        <f t="shared" si="128"/>
        <v>1</v>
      </c>
      <c r="HH20" s="225">
        <f t="shared" si="129"/>
        <v>0</v>
      </c>
      <c r="HI20" s="225">
        <f t="shared" si="130"/>
        <v>1</v>
      </c>
      <c r="HJ20" s="225">
        <f t="shared" si="131"/>
        <v>0</v>
      </c>
      <c r="HK20" s="225">
        <f t="shared" si="132"/>
        <v>1</v>
      </c>
      <c r="HL20" s="225">
        <f t="shared" si="133"/>
        <v>0</v>
      </c>
      <c r="HM20" s="225">
        <f t="shared" si="134"/>
        <v>1</v>
      </c>
      <c r="HN20" s="225">
        <f t="shared" si="151"/>
        <v>2</v>
      </c>
      <c r="HO20" s="225">
        <f t="shared" si="152"/>
        <v>0</v>
      </c>
      <c r="HP20" s="223">
        <f t="shared" si="153"/>
        <v>2</v>
      </c>
    </row>
    <row r="21" spans="1:224" ht="15" x14ac:dyDescent="0.25">
      <c r="A21" s="123">
        <f t="shared" si="135"/>
        <v>11</v>
      </c>
      <c r="B21" s="8">
        <f>Namen!B21</f>
        <v>7</v>
      </c>
      <c r="C21" s="170" t="str">
        <f>Namen!C21</f>
        <v>Romée Poortenaar</v>
      </c>
      <c r="D21" s="170" t="str">
        <f>Namen!D21&amp;" "&amp;Namen!E21</f>
        <v>Olvo Wezep</v>
      </c>
      <c r="E21" s="8" t="str">
        <f>Namen!F21</f>
        <v>.</v>
      </c>
      <c r="F21" s="170" t="str">
        <f>Namen!G21</f>
        <v>pre pre instap 2</v>
      </c>
      <c r="G21" s="8" t="str">
        <f>Namen!H21</f>
        <v>D4</v>
      </c>
      <c r="H21" s="8">
        <f>Namen!I21</f>
        <v>0</v>
      </c>
      <c r="I21" s="8"/>
      <c r="J21" s="8"/>
      <c r="K21" s="171">
        <f>Namen!J21</f>
        <v>39738</v>
      </c>
      <c r="L21" s="8">
        <f>Namen!K21</f>
        <v>0</v>
      </c>
      <c r="M21" s="8">
        <f>Namen!L21</f>
        <v>0</v>
      </c>
      <c r="N21" s="8">
        <f>IF(sorteersom&gt;0.5,Namen!M21,1)</f>
        <v>2</v>
      </c>
      <c r="O21" s="170">
        <f>Namen!N21</f>
        <v>0</v>
      </c>
      <c r="P21" s="202">
        <f>'Ronde 4'!I$12</f>
        <v>4.5</v>
      </c>
      <c r="Q21" s="203">
        <f>'Ronde 4'!R$12</f>
        <v>12.5</v>
      </c>
      <c r="R21" s="203">
        <f>'Ronde 4'!N$12</f>
        <v>0</v>
      </c>
      <c r="S21" s="204">
        <f>'Ronde 4'!I$13</f>
        <v>4.5</v>
      </c>
      <c r="T21" s="203">
        <f>'Ronde 4'!R$13</f>
        <v>12.5</v>
      </c>
      <c r="U21" s="203">
        <f>'Ronde 4'!N$13</f>
        <v>0</v>
      </c>
      <c r="V21" s="482">
        <f>'Ronde 4'!S$12</f>
        <v>12.5</v>
      </c>
      <c r="W21" s="202">
        <f>'Ronde 1'!I$33</f>
        <v>5.4</v>
      </c>
      <c r="X21" s="204">
        <f>'Ronde 1'!Q33</f>
        <v>7.1</v>
      </c>
      <c r="Y21" s="273">
        <f>'Ronde 1'!N$33</f>
        <v>0</v>
      </c>
      <c r="Z21" s="273">
        <f>'Ronde 1'!P33</f>
        <v>10</v>
      </c>
      <c r="AA21" s="482">
        <f>'Ronde 1'!S$33</f>
        <v>12.5</v>
      </c>
      <c r="AB21" s="483">
        <f>'Ronde 2'!I$45</f>
        <v>4.5</v>
      </c>
      <c r="AC21" s="273">
        <f>'Ronde 2'!Q45</f>
        <v>7.5</v>
      </c>
      <c r="AD21" s="273">
        <f>'Ronde 2'!N$45</f>
        <v>0</v>
      </c>
      <c r="AE21" s="273">
        <f>'Ronde 2'!P45</f>
        <v>10</v>
      </c>
      <c r="AF21" s="482">
        <f>'Ronde 2'!S$45</f>
        <v>12</v>
      </c>
      <c r="AG21" s="202">
        <f>'Ronde 3'!I$57</f>
        <v>4.8</v>
      </c>
      <c r="AH21" s="204">
        <f>'Ronde 3'!Q57</f>
        <v>8</v>
      </c>
      <c r="AI21" s="273">
        <f>'Ronde 3'!N$57</f>
        <v>0</v>
      </c>
      <c r="AJ21" s="273">
        <f>'Ronde 3'!P57</f>
        <v>10</v>
      </c>
      <c r="AK21" s="482">
        <f>'Ronde 3'!S$57</f>
        <v>12.8</v>
      </c>
      <c r="AL21" s="481">
        <f t="shared" si="0"/>
        <v>49.8</v>
      </c>
      <c r="AM21" s="8">
        <v>16</v>
      </c>
      <c r="AN21" s="175">
        <f t="shared" si="136"/>
        <v>14</v>
      </c>
      <c r="AO21" s="176">
        <f t="shared" ca="1" si="154"/>
        <v>0.25205092027324627</v>
      </c>
      <c r="AP21" s="176">
        <v>0.72801294157254137</v>
      </c>
      <c r="AQ21" s="177">
        <f t="shared" si="1"/>
        <v>0</v>
      </c>
      <c r="AR21" s="177">
        <f t="shared" si="2"/>
        <v>480</v>
      </c>
      <c r="AS21" s="178">
        <f t="shared" si="137"/>
        <v>494.72801294157256</v>
      </c>
      <c r="AT21" s="179">
        <f t="shared" si="3"/>
        <v>11</v>
      </c>
      <c r="AU21" s="180">
        <f t="shared" si="158"/>
        <v>3</v>
      </c>
      <c r="AV21" s="208">
        <f t="shared" si="158"/>
        <v>16</v>
      </c>
      <c r="AW21" s="206" t="str">
        <f t="shared" si="158"/>
        <v>Laurie van Pijkeren</v>
      </c>
      <c r="AX21" s="270" t="str">
        <f t="shared" si="158"/>
        <v>Olvo Wezep</v>
      </c>
      <c r="AY21" s="205" t="str">
        <f t="shared" si="158"/>
        <v>.</v>
      </c>
      <c r="AZ21" s="208" t="str">
        <f t="shared" si="158"/>
        <v>pre pre instap 1</v>
      </c>
      <c r="BA21" s="208" t="str">
        <f t="shared" si="158"/>
        <v>D4</v>
      </c>
      <c r="BB21" s="208">
        <f t="shared" si="158"/>
        <v>0</v>
      </c>
      <c r="BC21" s="209">
        <f t="shared" si="158"/>
        <v>39529</v>
      </c>
      <c r="BD21" s="208">
        <f t="shared" si="158"/>
        <v>0</v>
      </c>
      <c r="BE21" s="206">
        <f t="shared" si="159"/>
        <v>0</v>
      </c>
      <c r="BF21" s="208">
        <f t="shared" si="159"/>
        <v>0</v>
      </c>
      <c r="BG21" s="211">
        <f t="shared" si="159"/>
        <v>4.5</v>
      </c>
      <c r="BH21" s="212">
        <f t="shared" si="159"/>
        <v>13</v>
      </c>
      <c r="BI21" s="216">
        <f t="shared" si="159"/>
        <v>0</v>
      </c>
      <c r="BJ21" s="213">
        <f t="shared" si="159"/>
        <v>4.8</v>
      </c>
      <c r="BK21" s="212">
        <f t="shared" si="159"/>
        <v>13.3</v>
      </c>
      <c r="BL21" s="216">
        <f t="shared" si="159"/>
        <v>0</v>
      </c>
      <c r="BM21" s="214">
        <f t="shared" si="159"/>
        <v>13.15</v>
      </c>
      <c r="BN21" s="215">
        <f t="shared" si="6"/>
        <v>3</v>
      </c>
      <c r="BO21" s="211">
        <f t="shared" si="7"/>
        <v>4.5</v>
      </c>
      <c r="BP21" s="292">
        <f t="shared" si="7"/>
        <v>8.3000000000000007</v>
      </c>
      <c r="BQ21" s="216">
        <f t="shared" si="7"/>
        <v>0</v>
      </c>
      <c r="BR21" s="214">
        <f t="shared" si="7"/>
        <v>12.8</v>
      </c>
      <c r="BS21" s="215">
        <f t="shared" si="8"/>
        <v>1</v>
      </c>
      <c r="BT21" s="211">
        <f t="shared" si="9"/>
        <v>5.0999999999999996</v>
      </c>
      <c r="BU21" s="292">
        <f t="shared" si="9"/>
        <v>7.9</v>
      </c>
      <c r="BV21" s="216">
        <f t="shared" si="9"/>
        <v>0</v>
      </c>
      <c r="BW21" s="214">
        <f t="shared" si="9"/>
        <v>13</v>
      </c>
      <c r="BX21" s="215">
        <f t="shared" si="10"/>
        <v>3</v>
      </c>
      <c r="BY21" s="211">
        <f t="shared" si="11"/>
        <v>4.5</v>
      </c>
      <c r="BZ21" s="292">
        <f t="shared" si="11"/>
        <v>9.1</v>
      </c>
      <c r="CA21" s="216">
        <f t="shared" si="11"/>
        <v>0</v>
      </c>
      <c r="CB21" s="214">
        <f t="shared" si="11"/>
        <v>13.6</v>
      </c>
      <c r="CC21" s="215">
        <f t="shared" si="12"/>
        <v>2</v>
      </c>
      <c r="CD21" s="217">
        <f t="shared" si="13"/>
        <v>52.55</v>
      </c>
      <c r="CE21" s="195">
        <f t="shared" si="155"/>
        <v>3</v>
      </c>
      <c r="CF21" s="162" t="str">
        <f t="shared" si="138"/>
        <v xml:space="preserve"> </v>
      </c>
      <c r="CG21" s="218">
        <f t="shared" si="14"/>
        <v>0</v>
      </c>
      <c r="CH21" s="252">
        <f t="shared" si="14"/>
        <v>0</v>
      </c>
      <c r="CI21" s="219">
        <f t="shared" si="157"/>
        <v>3</v>
      </c>
      <c r="CJ21" s="250">
        <f t="shared" si="156"/>
        <v>3</v>
      </c>
      <c r="CK21" s="129"/>
      <c r="CL21" s="220">
        <f t="shared" si="15"/>
        <v>0</v>
      </c>
      <c r="CM21" s="221">
        <f t="shared" si="16"/>
        <v>4</v>
      </c>
      <c r="CN21" s="221">
        <f t="shared" si="17"/>
        <v>0</v>
      </c>
      <c r="CO21" s="221">
        <f t="shared" si="18"/>
        <v>9</v>
      </c>
      <c r="CP21" s="221">
        <f t="shared" si="19"/>
        <v>13.15</v>
      </c>
      <c r="CQ21" s="221">
        <f t="shared" si="20"/>
        <v>3</v>
      </c>
      <c r="CR21" s="221">
        <f t="shared" si="21"/>
        <v>0</v>
      </c>
      <c r="CS21" s="221">
        <f t="shared" si="22"/>
        <v>1</v>
      </c>
      <c r="CT21" s="221">
        <f t="shared" si="23"/>
        <v>0</v>
      </c>
      <c r="CU21" s="221">
        <f t="shared" si="24"/>
        <v>1</v>
      </c>
      <c r="CV21" s="221">
        <f t="shared" si="25"/>
        <v>0</v>
      </c>
      <c r="CW21" s="222">
        <f t="shared" si="26"/>
        <v>1</v>
      </c>
      <c r="CX21" s="220">
        <f t="shared" si="27"/>
        <v>0</v>
      </c>
      <c r="CY21" s="221">
        <f t="shared" si="28"/>
        <v>1</v>
      </c>
      <c r="CZ21" s="221">
        <f t="shared" si="29"/>
        <v>0</v>
      </c>
      <c r="DA21" s="221">
        <f t="shared" si="30"/>
        <v>1</v>
      </c>
      <c r="DB21" s="221">
        <f t="shared" si="31"/>
        <v>0</v>
      </c>
      <c r="DC21" s="221">
        <f t="shared" si="32"/>
        <v>1</v>
      </c>
      <c r="DD21" s="221">
        <f t="shared" si="33"/>
        <v>0</v>
      </c>
      <c r="DE21" s="221">
        <f t="shared" si="34"/>
        <v>1</v>
      </c>
      <c r="DF21" s="221">
        <f t="shared" si="35"/>
        <v>0</v>
      </c>
      <c r="DG21" s="221">
        <f t="shared" si="36"/>
        <v>1</v>
      </c>
      <c r="DH21" s="221">
        <f t="shared" si="37"/>
        <v>0</v>
      </c>
      <c r="DI21" s="222">
        <f t="shared" si="38"/>
        <v>1</v>
      </c>
      <c r="DJ21" s="265">
        <f t="shared" si="139"/>
        <v>3</v>
      </c>
      <c r="DK21" s="266">
        <f t="shared" si="140"/>
        <v>0</v>
      </c>
      <c r="DL21" s="267">
        <f t="shared" si="141"/>
        <v>3</v>
      </c>
      <c r="DM21" s="224">
        <f t="shared" si="39"/>
        <v>0</v>
      </c>
      <c r="DN21" s="225">
        <f t="shared" si="40"/>
        <v>4</v>
      </c>
      <c r="DO21" s="225">
        <f t="shared" si="41"/>
        <v>0</v>
      </c>
      <c r="DP21" s="225">
        <f t="shared" si="42"/>
        <v>9</v>
      </c>
      <c r="DQ21" s="225">
        <f t="shared" si="43"/>
        <v>12.8</v>
      </c>
      <c r="DR21" s="225">
        <f t="shared" si="44"/>
        <v>1</v>
      </c>
      <c r="DS21" s="225">
        <f t="shared" si="45"/>
        <v>0</v>
      </c>
      <c r="DT21" s="225">
        <f t="shared" si="46"/>
        <v>1</v>
      </c>
      <c r="DU21" s="225">
        <f t="shared" si="47"/>
        <v>0</v>
      </c>
      <c r="DV21" s="225">
        <f t="shared" si="48"/>
        <v>1</v>
      </c>
      <c r="DW21" s="225">
        <f t="shared" si="49"/>
        <v>0</v>
      </c>
      <c r="DX21" s="225">
        <f t="shared" si="50"/>
        <v>1</v>
      </c>
      <c r="DY21" s="225">
        <f t="shared" si="51"/>
        <v>0</v>
      </c>
      <c r="DZ21" s="225">
        <f t="shared" si="52"/>
        <v>1</v>
      </c>
      <c r="EA21" s="225">
        <f t="shared" si="53"/>
        <v>0</v>
      </c>
      <c r="EB21" s="225">
        <f t="shared" si="54"/>
        <v>1</v>
      </c>
      <c r="EC21" s="225">
        <f t="shared" si="55"/>
        <v>0</v>
      </c>
      <c r="ED21" s="225">
        <f t="shared" si="56"/>
        <v>1</v>
      </c>
      <c r="EE21" s="225">
        <f t="shared" si="57"/>
        <v>0</v>
      </c>
      <c r="EF21" s="225">
        <f t="shared" si="58"/>
        <v>1</v>
      </c>
      <c r="EG21" s="225">
        <f t="shared" si="59"/>
        <v>0</v>
      </c>
      <c r="EH21" s="225">
        <f t="shared" si="60"/>
        <v>1</v>
      </c>
      <c r="EI21" s="225">
        <f t="shared" si="61"/>
        <v>0</v>
      </c>
      <c r="EJ21" s="225">
        <f t="shared" si="62"/>
        <v>1</v>
      </c>
      <c r="EK21" s="225">
        <f t="shared" si="142"/>
        <v>1</v>
      </c>
      <c r="EL21" s="225">
        <f t="shared" si="143"/>
        <v>0</v>
      </c>
      <c r="EM21" s="223">
        <f t="shared" si="144"/>
        <v>1</v>
      </c>
      <c r="EN21" s="224">
        <f t="shared" si="63"/>
        <v>0</v>
      </c>
      <c r="EO21" s="225">
        <f t="shared" si="64"/>
        <v>4</v>
      </c>
      <c r="EP21" s="225">
        <f t="shared" si="65"/>
        <v>0</v>
      </c>
      <c r="EQ21" s="225">
        <f t="shared" si="66"/>
        <v>9</v>
      </c>
      <c r="ER21" s="225">
        <f t="shared" si="67"/>
        <v>13</v>
      </c>
      <c r="ES21" s="225">
        <f t="shared" si="68"/>
        <v>3</v>
      </c>
      <c r="ET21" s="225">
        <f t="shared" si="69"/>
        <v>0</v>
      </c>
      <c r="EU21" s="225">
        <f t="shared" si="70"/>
        <v>1</v>
      </c>
      <c r="EV21" s="225">
        <f t="shared" si="71"/>
        <v>0</v>
      </c>
      <c r="EW21" s="225">
        <f t="shared" si="72"/>
        <v>1</v>
      </c>
      <c r="EX21" s="225">
        <f t="shared" si="73"/>
        <v>0</v>
      </c>
      <c r="EY21" s="225">
        <f t="shared" si="74"/>
        <v>1</v>
      </c>
      <c r="EZ21" s="225">
        <f t="shared" si="75"/>
        <v>0</v>
      </c>
      <c r="FA21" s="225">
        <f t="shared" si="76"/>
        <v>1</v>
      </c>
      <c r="FB21" s="225">
        <f t="shared" si="77"/>
        <v>0</v>
      </c>
      <c r="FC21" s="225">
        <f t="shared" si="78"/>
        <v>1</v>
      </c>
      <c r="FD21" s="225">
        <f t="shared" si="79"/>
        <v>0</v>
      </c>
      <c r="FE21" s="225">
        <f t="shared" si="80"/>
        <v>1</v>
      </c>
      <c r="FF21" s="225">
        <f t="shared" si="81"/>
        <v>0</v>
      </c>
      <c r="FG21" s="225">
        <f t="shared" si="82"/>
        <v>1</v>
      </c>
      <c r="FH21" s="225">
        <f t="shared" si="83"/>
        <v>0</v>
      </c>
      <c r="FI21" s="225">
        <f t="shared" si="84"/>
        <v>1</v>
      </c>
      <c r="FJ21" s="225">
        <f t="shared" si="85"/>
        <v>0</v>
      </c>
      <c r="FK21" s="225">
        <f t="shared" si="86"/>
        <v>1</v>
      </c>
      <c r="FL21" s="225">
        <f t="shared" si="145"/>
        <v>3</v>
      </c>
      <c r="FM21" s="225">
        <f t="shared" si="146"/>
        <v>0</v>
      </c>
      <c r="FN21" s="223">
        <f t="shared" si="147"/>
        <v>3</v>
      </c>
      <c r="FO21" s="224">
        <f t="shared" si="87"/>
        <v>0</v>
      </c>
      <c r="FP21" s="225">
        <f t="shared" si="88"/>
        <v>4</v>
      </c>
      <c r="FQ21" s="225">
        <f t="shared" si="89"/>
        <v>0</v>
      </c>
      <c r="FR21" s="225">
        <f t="shared" si="90"/>
        <v>9</v>
      </c>
      <c r="FS21" s="225">
        <f t="shared" si="91"/>
        <v>13.6</v>
      </c>
      <c r="FT21" s="225">
        <f t="shared" si="92"/>
        <v>2</v>
      </c>
      <c r="FU21" s="225">
        <f t="shared" si="93"/>
        <v>0</v>
      </c>
      <c r="FV21" s="225">
        <f t="shared" si="94"/>
        <v>1</v>
      </c>
      <c r="FW21" s="225">
        <f t="shared" si="95"/>
        <v>0</v>
      </c>
      <c r="FX21" s="225">
        <f t="shared" si="96"/>
        <v>1</v>
      </c>
      <c r="FY21" s="225">
        <f t="shared" si="97"/>
        <v>0</v>
      </c>
      <c r="FZ21" s="225">
        <f t="shared" si="98"/>
        <v>1</v>
      </c>
      <c r="GA21" s="225">
        <f t="shared" si="99"/>
        <v>0</v>
      </c>
      <c r="GB21" s="225">
        <f t="shared" si="100"/>
        <v>1</v>
      </c>
      <c r="GC21" s="225">
        <f t="shared" si="101"/>
        <v>0</v>
      </c>
      <c r="GD21" s="225">
        <f t="shared" si="102"/>
        <v>1</v>
      </c>
      <c r="GE21" s="225">
        <f t="shared" si="103"/>
        <v>0</v>
      </c>
      <c r="GF21" s="225">
        <f t="shared" si="104"/>
        <v>1</v>
      </c>
      <c r="GG21" s="225">
        <f t="shared" si="105"/>
        <v>0</v>
      </c>
      <c r="GH21" s="225">
        <f t="shared" si="106"/>
        <v>1</v>
      </c>
      <c r="GI21" s="225">
        <f t="shared" si="107"/>
        <v>0</v>
      </c>
      <c r="GJ21" s="225">
        <f t="shared" si="108"/>
        <v>1</v>
      </c>
      <c r="GK21" s="225">
        <f t="shared" si="109"/>
        <v>0</v>
      </c>
      <c r="GL21" s="225">
        <f t="shared" si="110"/>
        <v>1</v>
      </c>
      <c r="GM21" s="225">
        <f t="shared" si="148"/>
        <v>2</v>
      </c>
      <c r="GN21" s="225">
        <f t="shared" si="149"/>
        <v>0</v>
      </c>
      <c r="GO21" s="223">
        <f t="shared" si="150"/>
        <v>2</v>
      </c>
      <c r="GP21" s="224">
        <f t="shared" si="111"/>
        <v>0</v>
      </c>
      <c r="GQ21" s="225">
        <f t="shared" si="112"/>
        <v>4</v>
      </c>
      <c r="GR21" s="225">
        <f t="shared" si="113"/>
        <v>0</v>
      </c>
      <c r="GS21" s="225">
        <f t="shared" si="114"/>
        <v>9</v>
      </c>
      <c r="GT21" s="225">
        <f t="shared" si="115"/>
        <v>52.55</v>
      </c>
      <c r="GU21" s="225">
        <f t="shared" si="116"/>
        <v>3</v>
      </c>
      <c r="GV21" s="225">
        <f t="shared" si="117"/>
        <v>0</v>
      </c>
      <c r="GW21" s="225">
        <f t="shared" si="118"/>
        <v>1</v>
      </c>
      <c r="GX21" s="225">
        <f t="shared" si="119"/>
        <v>0</v>
      </c>
      <c r="GY21" s="225">
        <f t="shared" si="120"/>
        <v>1</v>
      </c>
      <c r="GZ21" s="225">
        <f t="shared" si="121"/>
        <v>0</v>
      </c>
      <c r="HA21" s="225">
        <f t="shared" si="122"/>
        <v>1</v>
      </c>
      <c r="HB21" s="225">
        <f t="shared" si="123"/>
        <v>0</v>
      </c>
      <c r="HC21" s="225">
        <f t="shared" si="124"/>
        <v>1</v>
      </c>
      <c r="HD21" s="225">
        <f t="shared" si="125"/>
        <v>0</v>
      </c>
      <c r="HE21" s="225">
        <f t="shared" si="126"/>
        <v>1</v>
      </c>
      <c r="HF21" s="225">
        <f t="shared" si="127"/>
        <v>0</v>
      </c>
      <c r="HG21" s="225">
        <f t="shared" si="128"/>
        <v>1</v>
      </c>
      <c r="HH21" s="225">
        <f t="shared" si="129"/>
        <v>0</v>
      </c>
      <c r="HI21" s="225">
        <f t="shared" si="130"/>
        <v>1</v>
      </c>
      <c r="HJ21" s="225">
        <f t="shared" si="131"/>
        <v>0</v>
      </c>
      <c r="HK21" s="225">
        <f t="shared" si="132"/>
        <v>1</v>
      </c>
      <c r="HL21" s="225">
        <f t="shared" si="133"/>
        <v>0</v>
      </c>
      <c r="HM21" s="225">
        <f t="shared" si="134"/>
        <v>1</v>
      </c>
      <c r="HN21" s="225">
        <f t="shared" si="151"/>
        <v>3</v>
      </c>
      <c r="HO21" s="225">
        <f t="shared" si="152"/>
        <v>0</v>
      </c>
      <c r="HP21" s="223">
        <f t="shared" si="153"/>
        <v>3</v>
      </c>
    </row>
    <row r="22" spans="1:224" ht="15" x14ac:dyDescent="0.25">
      <c r="A22" s="123">
        <f t="shared" si="135"/>
        <v>60</v>
      </c>
      <c r="B22" s="8">
        <f>Namen!B22</f>
        <v>0</v>
      </c>
      <c r="C22" s="170">
        <f>Namen!C22</f>
        <v>0</v>
      </c>
      <c r="D22" s="170" t="str">
        <f>Namen!D22&amp;" "&amp;Namen!E22</f>
        <v xml:space="preserve"> </v>
      </c>
      <c r="E22" s="8">
        <f>Namen!F22</f>
        <v>0</v>
      </c>
      <c r="F22" s="170">
        <f>Namen!G22</f>
        <v>0</v>
      </c>
      <c r="G22" s="8">
        <f>Namen!H22</f>
        <v>0</v>
      </c>
      <c r="H22" s="8">
        <f>Namen!I22</f>
        <v>0</v>
      </c>
      <c r="I22" s="8"/>
      <c r="J22" s="8"/>
      <c r="K22" s="171">
        <f>Namen!J22</f>
        <v>0</v>
      </c>
      <c r="L22" s="8">
        <f>Namen!K22</f>
        <v>0</v>
      </c>
      <c r="M22" s="8">
        <f>Namen!L22</f>
        <v>0</v>
      </c>
      <c r="N22" s="8">
        <f>IF(sorteersom&gt;0.5,Namen!M22,1)</f>
        <v>0</v>
      </c>
      <c r="O22" s="170">
        <f>Namen!N22</f>
        <v>0</v>
      </c>
      <c r="P22" s="202">
        <f>'Ronde 4'!I$14</f>
        <v>0</v>
      </c>
      <c r="Q22" s="203">
        <f>'Ronde 4'!R$14</f>
        <v>0</v>
      </c>
      <c r="R22" s="203">
        <f>'Ronde 4'!N$14</f>
        <v>0</v>
      </c>
      <c r="S22" s="204">
        <f>'Ronde 4'!I$15</f>
        <v>0</v>
      </c>
      <c r="T22" s="203">
        <f>'Ronde 4'!R$15</f>
        <v>0</v>
      </c>
      <c r="U22" s="203">
        <f>'Ronde 4'!N$15</f>
        <v>0</v>
      </c>
      <c r="V22" s="482">
        <f>'Ronde 4'!S$14</f>
        <v>0</v>
      </c>
      <c r="W22" s="202">
        <f>'Ronde 1'!I$34</f>
        <v>0</v>
      </c>
      <c r="X22" s="204">
        <f>'Ronde 1'!Q34</f>
        <v>0</v>
      </c>
      <c r="Y22" s="273">
        <f>'Ronde 1'!N$34</f>
        <v>0</v>
      </c>
      <c r="Z22" s="273">
        <f>'Ronde 1'!P34</f>
        <v>0</v>
      </c>
      <c r="AA22" s="482">
        <f>'Ronde 1'!S$34</f>
        <v>0</v>
      </c>
      <c r="AB22" s="483">
        <f>'Ronde 2'!I$46</f>
        <v>0</v>
      </c>
      <c r="AC22" s="273">
        <f>'Ronde 2'!Q46</f>
        <v>0</v>
      </c>
      <c r="AD22" s="273">
        <f>'Ronde 2'!N$46</f>
        <v>0</v>
      </c>
      <c r="AE22" s="273">
        <f>'Ronde 2'!P46</f>
        <v>0</v>
      </c>
      <c r="AF22" s="482">
        <f>'Ronde 2'!S$46</f>
        <v>0</v>
      </c>
      <c r="AG22" s="202">
        <f>'Ronde 3'!I$58</f>
        <v>0</v>
      </c>
      <c r="AH22" s="204">
        <f>'Ronde 3'!Q58</f>
        <v>0</v>
      </c>
      <c r="AI22" s="273">
        <f>'Ronde 3'!N$58</f>
        <v>0</v>
      </c>
      <c r="AJ22" s="273">
        <f>'Ronde 3'!P58</f>
        <v>0</v>
      </c>
      <c r="AK22" s="482">
        <f>'Ronde 3'!S$58</f>
        <v>0</v>
      </c>
      <c r="AL22" s="481">
        <f t="shared" si="0"/>
        <v>0</v>
      </c>
      <c r="AM22" s="8">
        <v>17</v>
      </c>
      <c r="AN22" s="175">
        <f t="shared" si="136"/>
        <v>17</v>
      </c>
      <c r="AO22" s="176">
        <f t="shared" ca="1" si="154"/>
        <v>5.9744759478526532E-2</v>
      </c>
      <c r="AP22" s="176">
        <v>0.99600323954970738</v>
      </c>
      <c r="AQ22" s="177">
        <f t="shared" si="1"/>
        <v>140</v>
      </c>
      <c r="AR22" s="177">
        <f t="shared" si="2"/>
        <v>3000</v>
      </c>
      <c r="AS22" s="178">
        <f t="shared" si="137"/>
        <v>3157.9960032395497</v>
      </c>
      <c r="AT22" s="179">
        <f t="shared" si="3"/>
        <v>60</v>
      </c>
      <c r="AU22" s="180">
        <f t="shared" si="158"/>
        <v>3</v>
      </c>
      <c r="AV22" s="208">
        <f t="shared" si="158"/>
        <v>12</v>
      </c>
      <c r="AW22" s="206" t="str">
        <f t="shared" si="158"/>
        <v>Emma Wolf</v>
      </c>
      <c r="AX22" s="270" t="str">
        <f t="shared" si="158"/>
        <v>Olvo Wezep</v>
      </c>
      <c r="AY22" s="205" t="str">
        <f t="shared" si="158"/>
        <v>.</v>
      </c>
      <c r="AZ22" s="208" t="str">
        <f t="shared" si="158"/>
        <v>pre pre instap 1</v>
      </c>
      <c r="BA22" s="208" t="str">
        <f t="shared" si="158"/>
        <v>D4</v>
      </c>
      <c r="BB22" s="208">
        <f t="shared" si="158"/>
        <v>0</v>
      </c>
      <c r="BC22" s="209">
        <f t="shared" si="158"/>
        <v>39632</v>
      </c>
      <c r="BD22" s="208">
        <f t="shared" si="158"/>
        <v>0</v>
      </c>
      <c r="BE22" s="206">
        <f t="shared" si="159"/>
        <v>0</v>
      </c>
      <c r="BF22" s="208">
        <f t="shared" si="159"/>
        <v>0</v>
      </c>
      <c r="BG22" s="211">
        <f t="shared" si="159"/>
        <v>4.5</v>
      </c>
      <c r="BH22" s="212">
        <f t="shared" si="159"/>
        <v>13</v>
      </c>
      <c r="BI22" s="216">
        <f t="shared" si="159"/>
        <v>0</v>
      </c>
      <c r="BJ22" s="213">
        <f t="shared" si="159"/>
        <v>4.8</v>
      </c>
      <c r="BK22" s="212">
        <f t="shared" si="159"/>
        <v>13.3</v>
      </c>
      <c r="BL22" s="216">
        <f t="shared" si="159"/>
        <v>0</v>
      </c>
      <c r="BM22" s="214">
        <f t="shared" si="159"/>
        <v>13.15</v>
      </c>
      <c r="BN22" s="215">
        <f t="shared" si="6"/>
        <v>3</v>
      </c>
      <c r="BO22" s="211">
        <f t="shared" si="7"/>
        <v>4.5</v>
      </c>
      <c r="BP22" s="292">
        <f t="shared" si="7"/>
        <v>7.5</v>
      </c>
      <c r="BQ22" s="216">
        <f t="shared" si="7"/>
        <v>0</v>
      </c>
      <c r="BR22" s="214">
        <f t="shared" si="7"/>
        <v>12</v>
      </c>
      <c r="BS22" s="215">
        <f t="shared" si="8"/>
        <v>4</v>
      </c>
      <c r="BT22" s="211">
        <f t="shared" si="9"/>
        <v>5.0999999999999996</v>
      </c>
      <c r="BU22" s="292">
        <f t="shared" si="9"/>
        <v>6.7</v>
      </c>
      <c r="BV22" s="216">
        <f t="shared" si="9"/>
        <v>0</v>
      </c>
      <c r="BW22" s="214">
        <f t="shared" si="9"/>
        <v>11.8</v>
      </c>
      <c r="BX22" s="215">
        <f t="shared" si="10"/>
        <v>4</v>
      </c>
      <c r="BY22" s="211">
        <f t="shared" si="11"/>
        <v>5.4</v>
      </c>
      <c r="BZ22" s="292">
        <f t="shared" si="11"/>
        <v>8.8000000000000007</v>
      </c>
      <c r="CA22" s="216">
        <f t="shared" si="11"/>
        <v>0</v>
      </c>
      <c r="CB22" s="214">
        <f t="shared" si="11"/>
        <v>14.2</v>
      </c>
      <c r="CC22" s="215">
        <f t="shared" si="12"/>
        <v>1</v>
      </c>
      <c r="CD22" s="217">
        <f t="shared" si="13"/>
        <v>51.15</v>
      </c>
      <c r="CE22" s="195">
        <f t="shared" si="155"/>
        <v>4</v>
      </c>
      <c r="CF22" s="162" t="str">
        <f t="shared" si="138"/>
        <v xml:space="preserve"> </v>
      </c>
      <c r="CG22" s="218">
        <f t="shared" si="14"/>
        <v>0</v>
      </c>
      <c r="CH22" s="252">
        <f t="shared" si="14"/>
        <v>0</v>
      </c>
      <c r="CI22" s="219">
        <f t="shared" si="157"/>
        <v>4</v>
      </c>
      <c r="CJ22" s="250">
        <f t="shared" si="156"/>
        <v>4</v>
      </c>
      <c r="CK22" s="129"/>
      <c r="CL22" s="220">
        <f t="shared" si="15"/>
        <v>0</v>
      </c>
      <c r="CM22" s="221">
        <f t="shared" si="16"/>
        <v>4</v>
      </c>
      <c r="CN22" s="221">
        <f t="shared" si="17"/>
        <v>0</v>
      </c>
      <c r="CO22" s="221">
        <f t="shared" si="18"/>
        <v>9</v>
      </c>
      <c r="CP22" s="221">
        <f t="shared" si="19"/>
        <v>13.15</v>
      </c>
      <c r="CQ22" s="221">
        <f t="shared" si="20"/>
        <v>3</v>
      </c>
      <c r="CR22" s="221">
        <f t="shared" si="21"/>
        <v>0</v>
      </c>
      <c r="CS22" s="221">
        <f t="shared" si="22"/>
        <v>1</v>
      </c>
      <c r="CT22" s="221">
        <f t="shared" si="23"/>
        <v>0</v>
      </c>
      <c r="CU22" s="221">
        <f t="shared" si="24"/>
        <v>1</v>
      </c>
      <c r="CV22" s="221">
        <f t="shared" si="25"/>
        <v>0</v>
      </c>
      <c r="CW22" s="222">
        <f t="shared" si="26"/>
        <v>1</v>
      </c>
      <c r="CX22" s="220">
        <f t="shared" si="27"/>
        <v>0</v>
      </c>
      <c r="CY22" s="221">
        <f t="shared" si="28"/>
        <v>1</v>
      </c>
      <c r="CZ22" s="221">
        <f t="shared" si="29"/>
        <v>0</v>
      </c>
      <c r="DA22" s="221">
        <f t="shared" si="30"/>
        <v>1</v>
      </c>
      <c r="DB22" s="221">
        <f t="shared" si="31"/>
        <v>0</v>
      </c>
      <c r="DC22" s="221">
        <f t="shared" si="32"/>
        <v>1</v>
      </c>
      <c r="DD22" s="221">
        <f t="shared" si="33"/>
        <v>0</v>
      </c>
      <c r="DE22" s="221">
        <f t="shared" si="34"/>
        <v>1</v>
      </c>
      <c r="DF22" s="221">
        <f t="shared" si="35"/>
        <v>0</v>
      </c>
      <c r="DG22" s="221">
        <f t="shared" si="36"/>
        <v>1</v>
      </c>
      <c r="DH22" s="221">
        <f t="shared" si="37"/>
        <v>0</v>
      </c>
      <c r="DI22" s="222">
        <f t="shared" si="38"/>
        <v>1</v>
      </c>
      <c r="DJ22" s="265">
        <f t="shared" si="139"/>
        <v>3</v>
      </c>
      <c r="DK22" s="266">
        <f t="shared" si="140"/>
        <v>0</v>
      </c>
      <c r="DL22" s="267">
        <f t="shared" si="141"/>
        <v>3</v>
      </c>
      <c r="DM22" s="224">
        <f t="shared" si="39"/>
        <v>0</v>
      </c>
      <c r="DN22" s="225">
        <f t="shared" si="40"/>
        <v>4</v>
      </c>
      <c r="DO22" s="225">
        <f t="shared" si="41"/>
        <v>0</v>
      </c>
      <c r="DP22" s="225">
        <f t="shared" si="42"/>
        <v>9</v>
      </c>
      <c r="DQ22" s="225">
        <f t="shared" si="43"/>
        <v>12</v>
      </c>
      <c r="DR22" s="225">
        <f t="shared" si="44"/>
        <v>4</v>
      </c>
      <c r="DS22" s="225">
        <f t="shared" si="45"/>
        <v>0</v>
      </c>
      <c r="DT22" s="225">
        <f t="shared" si="46"/>
        <v>1</v>
      </c>
      <c r="DU22" s="225">
        <f t="shared" si="47"/>
        <v>0</v>
      </c>
      <c r="DV22" s="225">
        <f t="shared" si="48"/>
        <v>1</v>
      </c>
      <c r="DW22" s="225">
        <f t="shared" si="49"/>
        <v>0</v>
      </c>
      <c r="DX22" s="225">
        <f t="shared" si="50"/>
        <v>1</v>
      </c>
      <c r="DY22" s="225">
        <f t="shared" si="51"/>
        <v>0</v>
      </c>
      <c r="DZ22" s="225">
        <f t="shared" si="52"/>
        <v>1</v>
      </c>
      <c r="EA22" s="225">
        <f t="shared" si="53"/>
        <v>0</v>
      </c>
      <c r="EB22" s="225">
        <f t="shared" si="54"/>
        <v>1</v>
      </c>
      <c r="EC22" s="225">
        <f t="shared" si="55"/>
        <v>0</v>
      </c>
      <c r="ED22" s="225">
        <f t="shared" si="56"/>
        <v>1</v>
      </c>
      <c r="EE22" s="225">
        <f t="shared" si="57"/>
        <v>0</v>
      </c>
      <c r="EF22" s="225">
        <f t="shared" si="58"/>
        <v>1</v>
      </c>
      <c r="EG22" s="225">
        <f t="shared" si="59"/>
        <v>0</v>
      </c>
      <c r="EH22" s="225">
        <f t="shared" si="60"/>
        <v>1</v>
      </c>
      <c r="EI22" s="225">
        <f t="shared" si="61"/>
        <v>0</v>
      </c>
      <c r="EJ22" s="225">
        <f t="shared" si="62"/>
        <v>1</v>
      </c>
      <c r="EK22" s="225">
        <f t="shared" si="142"/>
        <v>4</v>
      </c>
      <c r="EL22" s="225">
        <f t="shared" si="143"/>
        <v>0</v>
      </c>
      <c r="EM22" s="223">
        <f t="shared" si="144"/>
        <v>4</v>
      </c>
      <c r="EN22" s="224">
        <f t="shared" si="63"/>
        <v>0</v>
      </c>
      <c r="EO22" s="225">
        <f t="shared" si="64"/>
        <v>4</v>
      </c>
      <c r="EP22" s="225">
        <f t="shared" si="65"/>
        <v>0</v>
      </c>
      <c r="EQ22" s="225">
        <f t="shared" si="66"/>
        <v>9</v>
      </c>
      <c r="ER22" s="225">
        <f t="shared" si="67"/>
        <v>11.8</v>
      </c>
      <c r="ES22" s="225">
        <f t="shared" si="68"/>
        <v>4</v>
      </c>
      <c r="ET22" s="225">
        <f t="shared" si="69"/>
        <v>0</v>
      </c>
      <c r="EU22" s="225">
        <f t="shared" si="70"/>
        <v>1</v>
      </c>
      <c r="EV22" s="225">
        <f t="shared" si="71"/>
        <v>0</v>
      </c>
      <c r="EW22" s="225">
        <f t="shared" si="72"/>
        <v>1</v>
      </c>
      <c r="EX22" s="225">
        <f t="shared" si="73"/>
        <v>0</v>
      </c>
      <c r="EY22" s="225">
        <f t="shared" si="74"/>
        <v>1</v>
      </c>
      <c r="EZ22" s="225">
        <f t="shared" si="75"/>
        <v>0</v>
      </c>
      <c r="FA22" s="225">
        <f t="shared" si="76"/>
        <v>1</v>
      </c>
      <c r="FB22" s="225">
        <f t="shared" si="77"/>
        <v>0</v>
      </c>
      <c r="FC22" s="225">
        <f t="shared" si="78"/>
        <v>1</v>
      </c>
      <c r="FD22" s="225">
        <f t="shared" si="79"/>
        <v>0</v>
      </c>
      <c r="FE22" s="225">
        <f t="shared" si="80"/>
        <v>1</v>
      </c>
      <c r="FF22" s="225">
        <f t="shared" si="81"/>
        <v>0</v>
      </c>
      <c r="FG22" s="225">
        <f t="shared" si="82"/>
        <v>1</v>
      </c>
      <c r="FH22" s="225">
        <f t="shared" si="83"/>
        <v>0</v>
      </c>
      <c r="FI22" s="225">
        <f t="shared" si="84"/>
        <v>1</v>
      </c>
      <c r="FJ22" s="225">
        <f t="shared" si="85"/>
        <v>0</v>
      </c>
      <c r="FK22" s="225">
        <f t="shared" si="86"/>
        <v>1</v>
      </c>
      <c r="FL22" s="225">
        <f t="shared" si="145"/>
        <v>4</v>
      </c>
      <c r="FM22" s="225">
        <f t="shared" si="146"/>
        <v>0</v>
      </c>
      <c r="FN22" s="223">
        <f t="shared" si="147"/>
        <v>4</v>
      </c>
      <c r="FO22" s="224">
        <f t="shared" si="87"/>
        <v>0</v>
      </c>
      <c r="FP22" s="225">
        <f t="shared" si="88"/>
        <v>4</v>
      </c>
      <c r="FQ22" s="225">
        <f t="shared" si="89"/>
        <v>0</v>
      </c>
      <c r="FR22" s="225">
        <f t="shared" si="90"/>
        <v>9</v>
      </c>
      <c r="FS22" s="225">
        <f t="shared" si="91"/>
        <v>14.2</v>
      </c>
      <c r="FT22" s="225">
        <f t="shared" si="92"/>
        <v>1</v>
      </c>
      <c r="FU22" s="225">
        <f t="shared" si="93"/>
        <v>0</v>
      </c>
      <c r="FV22" s="225">
        <f t="shared" si="94"/>
        <v>1</v>
      </c>
      <c r="FW22" s="225">
        <f t="shared" si="95"/>
        <v>0</v>
      </c>
      <c r="FX22" s="225">
        <f t="shared" si="96"/>
        <v>1</v>
      </c>
      <c r="FY22" s="225">
        <f t="shared" si="97"/>
        <v>0</v>
      </c>
      <c r="FZ22" s="225">
        <f t="shared" si="98"/>
        <v>1</v>
      </c>
      <c r="GA22" s="225">
        <f t="shared" si="99"/>
        <v>0</v>
      </c>
      <c r="GB22" s="225">
        <f t="shared" si="100"/>
        <v>1</v>
      </c>
      <c r="GC22" s="225">
        <f t="shared" si="101"/>
        <v>0</v>
      </c>
      <c r="GD22" s="225">
        <f t="shared" si="102"/>
        <v>1</v>
      </c>
      <c r="GE22" s="225">
        <f t="shared" si="103"/>
        <v>0</v>
      </c>
      <c r="GF22" s="225">
        <f t="shared" si="104"/>
        <v>1</v>
      </c>
      <c r="GG22" s="225">
        <f t="shared" si="105"/>
        <v>0</v>
      </c>
      <c r="GH22" s="225">
        <f t="shared" si="106"/>
        <v>1</v>
      </c>
      <c r="GI22" s="225">
        <f t="shared" si="107"/>
        <v>0</v>
      </c>
      <c r="GJ22" s="225">
        <f t="shared" si="108"/>
        <v>1</v>
      </c>
      <c r="GK22" s="225">
        <f t="shared" si="109"/>
        <v>0</v>
      </c>
      <c r="GL22" s="225">
        <f t="shared" si="110"/>
        <v>1</v>
      </c>
      <c r="GM22" s="225">
        <f t="shared" si="148"/>
        <v>1</v>
      </c>
      <c r="GN22" s="225">
        <f t="shared" si="149"/>
        <v>0</v>
      </c>
      <c r="GO22" s="223">
        <f t="shared" si="150"/>
        <v>1</v>
      </c>
      <c r="GP22" s="224">
        <f t="shared" si="111"/>
        <v>0</v>
      </c>
      <c r="GQ22" s="225">
        <f t="shared" si="112"/>
        <v>4</v>
      </c>
      <c r="GR22" s="225">
        <f t="shared" si="113"/>
        <v>0</v>
      </c>
      <c r="GS22" s="225">
        <f t="shared" si="114"/>
        <v>9</v>
      </c>
      <c r="GT22" s="225">
        <f t="shared" si="115"/>
        <v>51.15</v>
      </c>
      <c r="GU22" s="225">
        <f t="shared" si="116"/>
        <v>4</v>
      </c>
      <c r="GV22" s="225">
        <f t="shared" si="117"/>
        <v>0</v>
      </c>
      <c r="GW22" s="225">
        <f t="shared" si="118"/>
        <v>1</v>
      </c>
      <c r="GX22" s="225">
        <f t="shared" si="119"/>
        <v>0</v>
      </c>
      <c r="GY22" s="225">
        <f t="shared" si="120"/>
        <v>1</v>
      </c>
      <c r="GZ22" s="225">
        <f t="shared" si="121"/>
        <v>0</v>
      </c>
      <c r="HA22" s="225">
        <f t="shared" si="122"/>
        <v>1</v>
      </c>
      <c r="HB22" s="225">
        <f t="shared" si="123"/>
        <v>0</v>
      </c>
      <c r="HC22" s="225">
        <f t="shared" si="124"/>
        <v>1</v>
      </c>
      <c r="HD22" s="225">
        <f t="shared" si="125"/>
        <v>0</v>
      </c>
      <c r="HE22" s="225">
        <f t="shared" si="126"/>
        <v>1</v>
      </c>
      <c r="HF22" s="225">
        <f t="shared" si="127"/>
        <v>0</v>
      </c>
      <c r="HG22" s="225">
        <f t="shared" si="128"/>
        <v>1</v>
      </c>
      <c r="HH22" s="225">
        <f t="shared" si="129"/>
        <v>0</v>
      </c>
      <c r="HI22" s="225">
        <f t="shared" si="130"/>
        <v>1</v>
      </c>
      <c r="HJ22" s="225">
        <f t="shared" si="131"/>
        <v>0</v>
      </c>
      <c r="HK22" s="225">
        <f t="shared" si="132"/>
        <v>1</v>
      </c>
      <c r="HL22" s="225">
        <f t="shared" si="133"/>
        <v>0</v>
      </c>
      <c r="HM22" s="225">
        <f t="shared" si="134"/>
        <v>1</v>
      </c>
      <c r="HN22" s="225">
        <f t="shared" si="151"/>
        <v>4</v>
      </c>
      <c r="HO22" s="225">
        <f t="shared" si="152"/>
        <v>0</v>
      </c>
      <c r="HP22" s="223">
        <f t="shared" si="153"/>
        <v>4</v>
      </c>
    </row>
    <row r="23" spans="1:224" ht="15" x14ac:dyDescent="0.25">
      <c r="A23" s="123">
        <f t="shared" si="135"/>
        <v>50</v>
      </c>
      <c r="B23" s="8">
        <f>Namen!B23</f>
        <v>0</v>
      </c>
      <c r="C23" s="170">
        <f>Namen!C23</f>
        <v>0</v>
      </c>
      <c r="D23" s="170" t="str">
        <f>Namen!D23&amp;" "&amp;Namen!E23</f>
        <v xml:space="preserve"> </v>
      </c>
      <c r="E23" s="8">
        <f>Namen!F23</f>
        <v>0</v>
      </c>
      <c r="F23" s="170">
        <f>Namen!G23</f>
        <v>0</v>
      </c>
      <c r="G23" s="8">
        <f>Namen!H23</f>
        <v>0</v>
      </c>
      <c r="H23" s="8">
        <f>Namen!I23</f>
        <v>0</v>
      </c>
      <c r="I23" s="8"/>
      <c r="J23" s="8"/>
      <c r="K23" s="171">
        <f>Namen!J23</f>
        <v>0</v>
      </c>
      <c r="L23" s="8">
        <f>Namen!K23</f>
        <v>0</v>
      </c>
      <c r="M23" s="8">
        <f>Namen!L23</f>
        <v>0</v>
      </c>
      <c r="N23" s="8">
        <f>IF(sorteersom&gt;0.5,Namen!M23,1)</f>
        <v>0</v>
      </c>
      <c r="O23" s="170">
        <f>Namen!N23</f>
        <v>0</v>
      </c>
      <c r="P23" s="202">
        <f>'Ronde 4'!I$16</f>
        <v>0</v>
      </c>
      <c r="Q23" s="203">
        <f>'Ronde 4'!R$16</f>
        <v>0</v>
      </c>
      <c r="R23" s="203">
        <f>'Ronde 4'!N$16</f>
        <v>0</v>
      </c>
      <c r="S23" s="204">
        <f>'Ronde 4'!I$17</f>
        <v>0</v>
      </c>
      <c r="T23" s="203">
        <f>'Ronde 4'!R$17</f>
        <v>0</v>
      </c>
      <c r="U23" s="203">
        <f>'Ronde 4'!N$17</f>
        <v>0</v>
      </c>
      <c r="V23" s="482">
        <f>'Ronde 4'!S$16</f>
        <v>0</v>
      </c>
      <c r="W23" s="202">
        <f>'Ronde 1'!I$35</f>
        <v>0</v>
      </c>
      <c r="X23" s="204">
        <f>'Ronde 1'!Q35</f>
        <v>0</v>
      </c>
      <c r="Y23" s="273">
        <f>'Ronde 1'!N$35</f>
        <v>0</v>
      </c>
      <c r="Z23" s="273">
        <f>'Ronde 1'!P35</f>
        <v>0</v>
      </c>
      <c r="AA23" s="482">
        <f>'Ronde 1'!S$35</f>
        <v>0</v>
      </c>
      <c r="AB23" s="483">
        <f>'Ronde 2'!I$47</f>
        <v>0</v>
      </c>
      <c r="AC23" s="273">
        <f>'Ronde 2'!Q47</f>
        <v>0</v>
      </c>
      <c r="AD23" s="273">
        <f>'Ronde 2'!N$47</f>
        <v>0</v>
      </c>
      <c r="AE23" s="273">
        <f>'Ronde 2'!P47</f>
        <v>0</v>
      </c>
      <c r="AF23" s="482">
        <f>'Ronde 2'!S$47</f>
        <v>0</v>
      </c>
      <c r="AG23" s="202">
        <f>'Ronde 3'!I$59</f>
        <v>0</v>
      </c>
      <c r="AH23" s="204">
        <f>'Ronde 3'!Q59</f>
        <v>0</v>
      </c>
      <c r="AI23" s="273">
        <f>'Ronde 3'!N$59</f>
        <v>0</v>
      </c>
      <c r="AJ23" s="273">
        <f>'Ronde 3'!P59</f>
        <v>0</v>
      </c>
      <c r="AK23" s="482">
        <f>'Ronde 3'!S$59</f>
        <v>0</v>
      </c>
      <c r="AL23" s="481">
        <f t="shared" si="0"/>
        <v>0</v>
      </c>
      <c r="AM23" s="8">
        <v>18</v>
      </c>
      <c r="AN23" s="175">
        <f t="shared" si="136"/>
        <v>17</v>
      </c>
      <c r="AO23" s="176">
        <f t="shared" ca="1" si="154"/>
        <v>0.84026705688287362</v>
      </c>
      <c r="AP23" s="176">
        <v>0.74795818137232217</v>
      </c>
      <c r="AQ23" s="177">
        <f t="shared" si="1"/>
        <v>140</v>
      </c>
      <c r="AR23" s="177">
        <f t="shared" si="2"/>
        <v>3000</v>
      </c>
      <c r="AS23" s="178">
        <f t="shared" si="137"/>
        <v>3157.7479581813723</v>
      </c>
      <c r="AT23" s="179">
        <f t="shared" si="3"/>
        <v>50</v>
      </c>
      <c r="AU23" s="180">
        <f t="shared" si="158"/>
        <v>3</v>
      </c>
      <c r="AV23" s="208">
        <f t="shared" si="158"/>
        <v>15</v>
      </c>
      <c r="AW23" s="206" t="str">
        <f t="shared" si="158"/>
        <v>Naomi Jonker</v>
      </c>
      <c r="AX23" s="270" t="str">
        <f t="shared" si="158"/>
        <v>Olvo Wezep</v>
      </c>
      <c r="AY23" s="205" t="str">
        <f t="shared" si="158"/>
        <v>.</v>
      </c>
      <c r="AZ23" s="208" t="str">
        <f t="shared" si="158"/>
        <v>pre pre instap 1</v>
      </c>
      <c r="BA23" s="208" t="str">
        <f t="shared" si="158"/>
        <v>D4</v>
      </c>
      <c r="BB23" s="208">
        <f t="shared" si="158"/>
        <v>0</v>
      </c>
      <c r="BC23" s="209">
        <f t="shared" si="158"/>
        <v>39517</v>
      </c>
      <c r="BD23" s="208">
        <f t="shared" si="158"/>
        <v>0</v>
      </c>
      <c r="BE23" s="206">
        <f t="shared" si="159"/>
        <v>0</v>
      </c>
      <c r="BF23" s="208">
        <f t="shared" si="159"/>
        <v>0</v>
      </c>
      <c r="BG23" s="211">
        <f t="shared" si="159"/>
        <v>4.5</v>
      </c>
      <c r="BH23" s="212">
        <f t="shared" si="159"/>
        <v>13</v>
      </c>
      <c r="BI23" s="216">
        <f t="shared" si="159"/>
        <v>0</v>
      </c>
      <c r="BJ23" s="213">
        <f t="shared" si="159"/>
        <v>4.8</v>
      </c>
      <c r="BK23" s="212">
        <f t="shared" si="159"/>
        <v>12.8</v>
      </c>
      <c r="BL23" s="216">
        <f t="shared" si="159"/>
        <v>0</v>
      </c>
      <c r="BM23" s="214">
        <f t="shared" si="159"/>
        <v>12.9</v>
      </c>
      <c r="BN23" s="215">
        <f t="shared" si="6"/>
        <v>5</v>
      </c>
      <c r="BO23" s="211">
        <f t="shared" si="7"/>
        <v>4.2</v>
      </c>
      <c r="BP23" s="292">
        <f t="shared" si="7"/>
        <v>7.6</v>
      </c>
      <c r="BQ23" s="216">
        <f t="shared" si="7"/>
        <v>0</v>
      </c>
      <c r="BR23" s="214">
        <f t="shared" si="7"/>
        <v>11.8</v>
      </c>
      <c r="BS23" s="215">
        <f t="shared" si="8"/>
        <v>5</v>
      </c>
      <c r="BT23" s="211">
        <f t="shared" si="9"/>
        <v>3.9</v>
      </c>
      <c r="BU23" s="292">
        <f t="shared" si="9"/>
        <v>7.6</v>
      </c>
      <c r="BV23" s="216">
        <f t="shared" si="9"/>
        <v>0</v>
      </c>
      <c r="BW23" s="214">
        <f t="shared" si="9"/>
        <v>11.5</v>
      </c>
      <c r="BX23" s="215">
        <f t="shared" si="10"/>
        <v>5</v>
      </c>
      <c r="BY23" s="211">
        <f t="shared" si="11"/>
        <v>4.2</v>
      </c>
      <c r="BZ23" s="292">
        <f t="shared" si="11"/>
        <v>8.1999999999999993</v>
      </c>
      <c r="CA23" s="216">
        <f t="shared" si="11"/>
        <v>0</v>
      </c>
      <c r="CB23" s="214">
        <f t="shared" si="11"/>
        <v>12.4</v>
      </c>
      <c r="CC23" s="215">
        <f t="shared" si="12"/>
        <v>5</v>
      </c>
      <c r="CD23" s="217">
        <f t="shared" si="13"/>
        <v>48.6</v>
      </c>
      <c r="CE23" s="195">
        <f t="shared" si="155"/>
        <v>5</v>
      </c>
      <c r="CF23" s="162" t="str">
        <f t="shared" si="138"/>
        <v xml:space="preserve"> </v>
      </c>
      <c r="CG23" s="218">
        <f t="shared" si="14"/>
        <v>0</v>
      </c>
      <c r="CH23" s="252">
        <f t="shared" si="14"/>
        <v>0</v>
      </c>
      <c r="CI23" s="219">
        <f t="shared" si="157"/>
        <v>5</v>
      </c>
      <c r="CJ23" s="250">
        <f t="shared" si="156"/>
        <v>5</v>
      </c>
      <c r="CK23" s="129"/>
      <c r="CL23" s="220">
        <f t="shared" si="15"/>
        <v>0</v>
      </c>
      <c r="CM23" s="221">
        <f t="shared" si="16"/>
        <v>4</v>
      </c>
      <c r="CN23" s="221">
        <f t="shared" si="17"/>
        <v>0</v>
      </c>
      <c r="CO23" s="221">
        <f t="shared" si="18"/>
        <v>9</v>
      </c>
      <c r="CP23" s="221">
        <f t="shared" si="19"/>
        <v>12.9</v>
      </c>
      <c r="CQ23" s="221">
        <f t="shared" si="20"/>
        <v>5</v>
      </c>
      <c r="CR23" s="221">
        <f t="shared" si="21"/>
        <v>0</v>
      </c>
      <c r="CS23" s="221">
        <f t="shared" si="22"/>
        <v>1</v>
      </c>
      <c r="CT23" s="221">
        <f t="shared" si="23"/>
        <v>0</v>
      </c>
      <c r="CU23" s="221">
        <f t="shared" si="24"/>
        <v>1</v>
      </c>
      <c r="CV23" s="221">
        <f t="shared" si="25"/>
        <v>0</v>
      </c>
      <c r="CW23" s="222">
        <f t="shared" si="26"/>
        <v>1</v>
      </c>
      <c r="CX23" s="220">
        <f t="shared" si="27"/>
        <v>0</v>
      </c>
      <c r="CY23" s="221">
        <f t="shared" si="28"/>
        <v>1</v>
      </c>
      <c r="CZ23" s="221">
        <f t="shared" si="29"/>
        <v>0</v>
      </c>
      <c r="DA23" s="221">
        <f t="shared" si="30"/>
        <v>1</v>
      </c>
      <c r="DB23" s="221">
        <f t="shared" si="31"/>
        <v>0</v>
      </c>
      <c r="DC23" s="221">
        <f t="shared" si="32"/>
        <v>1</v>
      </c>
      <c r="DD23" s="221">
        <f t="shared" si="33"/>
        <v>0</v>
      </c>
      <c r="DE23" s="221">
        <f t="shared" si="34"/>
        <v>1</v>
      </c>
      <c r="DF23" s="221">
        <f t="shared" si="35"/>
        <v>0</v>
      </c>
      <c r="DG23" s="221">
        <f t="shared" si="36"/>
        <v>1</v>
      </c>
      <c r="DH23" s="221">
        <f t="shared" si="37"/>
        <v>0</v>
      </c>
      <c r="DI23" s="222">
        <f t="shared" si="38"/>
        <v>1</v>
      </c>
      <c r="DJ23" s="265">
        <f t="shared" si="139"/>
        <v>5</v>
      </c>
      <c r="DK23" s="266">
        <f t="shared" si="140"/>
        <v>0</v>
      </c>
      <c r="DL23" s="267">
        <f t="shared" si="141"/>
        <v>5</v>
      </c>
      <c r="DM23" s="224">
        <f t="shared" si="39"/>
        <v>0</v>
      </c>
      <c r="DN23" s="225">
        <f t="shared" si="40"/>
        <v>4</v>
      </c>
      <c r="DO23" s="225">
        <f t="shared" si="41"/>
        <v>0</v>
      </c>
      <c r="DP23" s="225">
        <f t="shared" si="42"/>
        <v>9</v>
      </c>
      <c r="DQ23" s="225">
        <f t="shared" si="43"/>
        <v>11.8</v>
      </c>
      <c r="DR23" s="225">
        <f t="shared" si="44"/>
        <v>5</v>
      </c>
      <c r="DS23" s="225">
        <f t="shared" si="45"/>
        <v>0</v>
      </c>
      <c r="DT23" s="225">
        <f t="shared" si="46"/>
        <v>1</v>
      </c>
      <c r="DU23" s="225">
        <f t="shared" si="47"/>
        <v>0</v>
      </c>
      <c r="DV23" s="225">
        <f t="shared" si="48"/>
        <v>1</v>
      </c>
      <c r="DW23" s="225">
        <f t="shared" si="49"/>
        <v>0</v>
      </c>
      <c r="DX23" s="225">
        <f t="shared" si="50"/>
        <v>1</v>
      </c>
      <c r="DY23" s="225">
        <f t="shared" si="51"/>
        <v>0</v>
      </c>
      <c r="DZ23" s="225">
        <f t="shared" si="52"/>
        <v>1</v>
      </c>
      <c r="EA23" s="225">
        <f t="shared" si="53"/>
        <v>0</v>
      </c>
      <c r="EB23" s="225">
        <f t="shared" si="54"/>
        <v>1</v>
      </c>
      <c r="EC23" s="225">
        <f t="shared" si="55"/>
        <v>0</v>
      </c>
      <c r="ED23" s="225">
        <f t="shared" si="56"/>
        <v>1</v>
      </c>
      <c r="EE23" s="225">
        <f t="shared" si="57"/>
        <v>0</v>
      </c>
      <c r="EF23" s="225">
        <f t="shared" si="58"/>
        <v>1</v>
      </c>
      <c r="EG23" s="225">
        <f t="shared" si="59"/>
        <v>0</v>
      </c>
      <c r="EH23" s="225">
        <f t="shared" si="60"/>
        <v>1</v>
      </c>
      <c r="EI23" s="225">
        <f t="shared" si="61"/>
        <v>0</v>
      </c>
      <c r="EJ23" s="225">
        <f t="shared" si="62"/>
        <v>1</v>
      </c>
      <c r="EK23" s="225">
        <f t="shared" si="142"/>
        <v>5</v>
      </c>
      <c r="EL23" s="225">
        <f t="shared" si="143"/>
        <v>0</v>
      </c>
      <c r="EM23" s="223">
        <f t="shared" si="144"/>
        <v>5</v>
      </c>
      <c r="EN23" s="224">
        <f t="shared" si="63"/>
        <v>0</v>
      </c>
      <c r="EO23" s="225">
        <f t="shared" si="64"/>
        <v>4</v>
      </c>
      <c r="EP23" s="225">
        <f t="shared" si="65"/>
        <v>0</v>
      </c>
      <c r="EQ23" s="225">
        <f t="shared" si="66"/>
        <v>9</v>
      </c>
      <c r="ER23" s="225">
        <f t="shared" si="67"/>
        <v>11.5</v>
      </c>
      <c r="ES23" s="225">
        <f t="shared" si="68"/>
        <v>5</v>
      </c>
      <c r="ET23" s="225">
        <f t="shared" si="69"/>
        <v>0</v>
      </c>
      <c r="EU23" s="225">
        <f t="shared" si="70"/>
        <v>1</v>
      </c>
      <c r="EV23" s="225">
        <f t="shared" si="71"/>
        <v>0</v>
      </c>
      <c r="EW23" s="225">
        <f t="shared" si="72"/>
        <v>1</v>
      </c>
      <c r="EX23" s="225">
        <f t="shared" si="73"/>
        <v>0</v>
      </c>
      <c r="EY23" s="225">
        <f t="shared" si="74"/>
        <v>1</v>
      </c>
      <c r="EZ23" s="225">
        <f t="shared" si="75"/>
        <v>0</v>
      </c>
      <c r="FA23" s="225">
        <f t="shared" si="76"/>
        <v>1</v>
      </c>
      <c r="FB23" s="225">
        <f t="shared" si="77"/>
        <v>0</v>
      </c>
      <c r="FC23" s="225">
        <f t="shared" si="78"/>
        <v>1</v>
      </c>
      <c r="FD23" s="225">
        <f t="shared" si="79"/>
        <v>0</v>
      </c>
      <c r="FE23" s="225">
        <f t="shared" si="80"/>
        <v>1</v>
      </c>
      <c r="FF23" s="225">
        <f t="shared" si="81"/>
        <v>0</v>
      </c>
      <c r="FG23" s="225">
        <f t="shared" si="82"/>
        <v>1</v>
      </c>
      <c r="FH23" s="225">
        <f t="shared" si="83"/>
        <v>0</v>
      </c>
      <c r="FI23" s="225">
        <f t="shared" si="84"/>
        <v>1</v>
      </c>
      <c r="FJ23" s="225">
        <f t="shared" si="85"/>
        <v>0</v>
      </c>
      <c r="FK23" s="225">
        <f t="shared" si="86"/>
        <v>1</v>
      </c>
      <c r="FL23" s="225">
        <f t="shared" si="145"/>
        <v>5</v>
      </c>
      <c r="FM23" s="225">
        <f t="shared" si="146"/>
        <v>0</v>
      </c>
      <c r="FN23" s="223">
        <f t="shared" si="147"/>
        <v>5</v>
      </c>
      <c r="FO23" s="224">
        <f t="shared" si="87"/>
        <v>0</v>
      </c>
      <c r="FP23" s="225">
        <f t="shared" si="88"/>
        <v>4</v>
      </c>
      <c r="FQ23" s="225">
        <f t="shared" si="89"/>
        <v>0</v>
      </c>
      <c r="FR23" s="225">
        <f t="shared" si="90"/>
        <v>9</v>
      </c>
      <c r="FS23" s="225">
        <f t="shared" si="91"/>
        <v>12.4</v>
      </c>
      <c r="FT23" s="225">
        <f t="shared" si="92"/>
        <v>5</v>
      </c>
      <c r="FU23" s="225">
        <f t="shared" si="93"/>
        <v>0</v>
      </c>
      <c r="FV23" s="225">
        <f t="shared" si="94"/>
        <v>1</v>
      </c>
      <c r="FW23" s="225">
        <f t="shared" si="95"/>
        <v>0</v>
      </c>
      <c r="FX23" s="225">
        <f t="shared" si="96"/>
        <v>1</v>
      </c>
      <c r="FY23" s="225">
        <f t="shared" si="97"/>
        <v>0</v>
      </c>
      <c r="FZ23" s="225">
        <f t="shared" si="98"/>
        <v>1</v>
      </c>
      <c r="GA23" s="225">
        <f t="shared" si="99"/>
        <v>0</v>
      </c>
      <c r="GB23" s="225">
        <f t="shared" si="100"/>
        <v>1</v>
      </c>
      <c r="GC23" s="225">
        <f t="shared" si="101"/>
        <v>0</v>
      </c>
      <c r="GD23" s="225">
        <f t="shared" si="102"/>
        <v>1</v>
      </c>
      <c r="GE23" s="225">
        <f t="shared" si="103"/>
        <v>0</v>
      </c>
      <c r="GF23" s="225">
        <f t="shared" si="104"/>
        <v>1</v>
      </c>
      <c r="GG23" s="225">
        <f t="shared" si="105"/>
        <v>0</v>
      </c>
      <c r="GH23" s="225">
        <f t="shared" si="106"/>
        <v>1</v>
      </c>
      <c r="GI23" s="225">
        <f t="shared" si="107"/>
        <v>0</v>
      </c>
      <c r="GJ23" s="225">
        <f t="shared" si="108"/>
        <v>1</v>
      </c>
      <c r="GK23" s="225">
        <f t="shared" si="109"/>
        <v>0</v>
      </c>
      <c r="GL23" s="225">
        <f t="shared" si="110"/>
        <v>1</v>
      </c>
      <c r="GM23" s="225">
        <f t="shared" si="148"/>
        <v>5</v>
      </c>
      <c r="GN23" s="225">
        <f t="shared" si="149"/>
        <v>0</v>
      </c>
      <c r="GO23" s="223">
        <f t="shared" si="150"/>
        <v>5</v>
      </c>
      <c r="GP23" s="224">
        <f t="shared" si="111"/>
        <v>0</v>
      </c>
      <c r="GQ23" s="225">
        <f t="shared" si="112"/>
        <v>4</v>
      </c>
      <c r="GR23" s="225">
        <f t="shared" si="113"/>
        <v>0</v>
      </c>
      <c r="GS23" s="225">
        <f t="shared" si="114"/>
        <v>9</v>
      </c>
      <c r="GT23" s="225">
        <f t="shared" si="115"/>
        <v>48.6</v>
      </c>
      <c r="GU23" s="225">
        <f t="shared" si="116"/>
        <v>5</v>
      </c>
      <c r="GV23" s="225">
        <f t="shared" si="117"/>
        <v>0</v>
      </c>
      <c r="GW23" s="225">
        <f t="shared" si="118"/>
        <v>1</v>
      </c>
      <c r="GX23" s="225">
        <f t="shared" si="119"/>
        <v>0</v>
      </c>
      <c r="GY23" s="225">
        <f t="shared" si="120"/>
        <v>1</v>
      </c>
      <c r="GZ23" s="225">
        <f t="shared" si="121"/>
        <v>0</v>
      </c>
      <c r="HA23" s="225">
        <f t="shared" si="122"/>
        <v>1</v>
      </c>
      <c r="HB23" s="225">
        <f t="shared" si="123"/>
        <v>0</v>
      </c>
      <c r="HC23" s="225">
        <f t="shared" si="124"/>
        <v>1</v>
      </c>
      <c r="HD23" s="225">
        <f t="shared" si="125"/>
        <v>0</v>
      </c>
      <c r="HE23" s="225">
        <f t="shared" si="126"/>
        <v>1</v>
      </c>
      <c r="HF23" s="225">
        <f t="shared" si="127"/>
        <v>0</v>
      </c>
      <c r="HG23" s="225">
        <f t="shared" si="128"/>
        <v>1</v>
      </c>
      <c r="HH23" s="225">
        <f t="shared" si="129"/>
        <v>0</v>
      </c>
      <c r="HI23" s="225">
        <f t="shared" si="130"/>
        <v>1</v>
      </c>
      <c r="HJ23" s="225">
        <f t="shared" si="131"/>
        <v>0</v>
      </c>
      <c r="HK23" s="225">
        <f t="shared" si="132"/>
        <v>1</v>
      </c>
      <c r="HL23" s="225">
        <f t="shared" si="133"/>
        <v>0</v>
      </c>
      <c r="HM23" s="225">
        <f t="shared" si="134"/>
        <v>1</v>
      </c>
      <c r="HN23" s="225">
        <f t="shared" si="151"/>
        <v>5</v>
      </c>
      <c r="HO23" s="225">
        <f t="shared" si="152"/>
        <v>0</v>
      </c>
      <c r="HP23" s="223">
        <f t="shared" si="153"/>
        <v>5</v>
      </c>
    </row>
    <row r="24" spans="1:224" ht="15" x14ac:dyDescent="0.25">
      <c r="A24" s="123">
        <f t="shared" si="135"/>
        <v>31</v>
      </c>
      <c r="B24" s="8">
        <f>Namen!B24</f>
        <v>0</v>
      </c>
      <c r="C24" s="170">
        <f>Namen!C24</f>
        <v>0</v>
      </c>
      <c r="D24" s="170" t="str">
        <f>Namen!D24&amp;" "&amp;Namen!E24</f>
        <v xml:space="preserve"> </v>
      </c>
      <c r="E24" s="8">
        <f>Namen!F24</f>
        <v>0</v>
      </c>
      <c r="F24" s="170">
        <f>Namen!G24</f>
        <v>0</v>
      </c>
      <c r="G24" s="8">
        <f>Namen!H24</f>
        <v>0</v>
      </c>
      <c r="H24" s="8">
        <f>Namen!I24</f>
        <v>0</v>
      </c>
      <c r="I24" s="8"/>
      <c r="J24" s="8"/>
      <c r="K24" s="171">
        <f>Namen!J24</f>
        <v>0</v>
      </c>
      <c r="L24" s="8">
        <f>Namen!K24</f>
        <v>0</v>
      </c>
      <c r="M24" s="8">
        <f>Namen!L24</f>
        <v>0</v>
      </c>
      <c r="N24" s="8">
        <f>IF(sorteersom&gt;0.5,Namen!M24,1)</f>
        <v>0</v>
      </c>
      <c r="O24" s="170">
        <f>Namen!N24</f>
        <v>0</v>
      </c>
      <c r="P24" s="202">
        <f>'Ronde 4'!I$18</f>
        <v>0</v>
      </c>
      <c r="Q24" s="203">
        <f>'Ronde 4'!R$18</f>
        <v>0</v>
      </c>
      <c r="R24" s="203">
        <f>'Ronde 4'!N$18</f>
        <v>0</v>
      </c>
      <c r="S24" s="204">
        <f>'Ronde 4'!I$19</f>
        <v>0</v>
      </c>
      <c r="T24" s="203">
        <f>'Ronde 4'!R$19</f>
        <v>0</v>
      </c>
      <c r="U24" s="203">
        <f>'Ronde 4'!N$19</f>
        <v>0</v>
      </c>
      <c r="V24" s="482">
        <f>'Ronde 4'!S$18</f>
        <v>0</v>
      </c>
      <c r="W24" s="202">
        <f>'Ronde 1'!I$36</f>
        <v>0</v>
      </c>
      <c r="X24" s="204">
        <f>'Ronde 1'!Q36</f>
        <v>0</v>
      </c>
      <c r="Y24" s="273">
        <f>'Ronde 1'!N$36</f>
        <v>0</v>
      </c>
      <c r="Z24" s="273">
        <f>'Ronde 1'!P36</f>
        <v>0</v>
      </c>
      <c r="AA24" s="482">
        <f>'Ronde 1'!S$36</f>
        <v>0</v>
      </c>
      <c r="AB24" s="483">
        <f>'Ronde 2'!I$48</f>
        <v>0</v>
      </c>
      <c r="AC24" s="273">
        <f>'Ronde 2'!Q48</f>
        <v>0</v>
      </c>
      <c r="AD24" s="273">
        <f>'Ronde 2'!N$48</f>
        <v>0</v>
      </c>
      <c r="AE24" s="273">
        <f>'Ronde 2'!P48</f>
        <v>0</v>
      </c>
      <c r="AF24" s="482">
        <f>'Ronde 2'!S$48</f>
        <v>0</v>
      </c>
      <c r="AG24" s="202">
        <f>'Ronde 3'!I$60</f>
        <v>0</v>
      </c>
      <c r="AH24" s="204">
        <f>'Ronde 3'!Q60</f>
        <v>0</v>
      </c>
      <c r="AI24" s="273">
        <f>'Ronde 3'!N$60</f>
        <v>0</v>
      </c>
      <c r="AJ24" s="273">
        <f>'Ronde 3'!P60</f>
        <v>0</v>
      </c>
      <c r="AK24" s="482">
        <f>'Ronde 3'!S$60</f>
        <v>0</v>
      </c>
      <c r="AL24" s="481">
        <f t="shared" si="0"/>
        <v>0</v>
      </c>
      <c r="AM24" s="8">
        <v>19</v>
      </c>
      <c r="AN24" s="175">
        <f t="shared" si="136"/>
        <v>17</v>
      </c>
      <c r="AO24" s="176">
        <f t="shared" ca="1" si="154"/>
        <v>0.78777822122732866</v>
      </c>
      <c r="AP24" s="176">
        <v>0.11875434896233816</v>
      </c>
      <c r="AQ24" s="177">
        <f t="shared" si="1"/>
        <v>140</v>
      </c>
      <c r="AR24" s="177">
        <f t="shared" si="2"/>
        <v>3000</v>
      </c>
      <c r="AS24" s="178">
        <f t="shared" si="137"/>
        <v>3157.1187543489623</v>
      </c>
      <c r="AT24" s="179">
        <f t="shared" si="3"/>
        <v>31</v>
      </c>
      <c r="AU24" s="180">
        <f t="shared" si="158"/>
        <v>3</v>
      </c>
      <c r="AV24" s="208">
        <f t="shared" si="158"/>
        <v>78</v>
      </c>
      <c r="AW24" s="206" t="str">
        <f t="shared" si="158"/>
        <v>Frensis de Groot</v>
      </c>
      <c r="AX24" s="270" t="str">
        <f t="shared" si="158"/>
        <v>Olvo Wezep</v>
      </c>
      <c r="AY24" s="205" t="str">
        <f t="shared" si="158"/>
        <v>.</v>
      </c>
      <c r="AZ24" s="208" t="str">
        <f t="shared" si="158"/>
        <v>pre pre instap 1</v>
      </c>
      <c r="BA24" s="208" t="str">
        <f t="shared" si="158"/>
        <v>D4</v>
      </c>
      <c r="BB24" s="208">
        <f t="shared" si="158"/>
        <v>0</v>
      </c>
      <c r="BC24" s="209">
        <f t="shared" si="158"/>
        <v>39652</v>
      </c>
      <c r="BD24" s="208">
        <f t="shared" si="158"/>
        <v>0</v>
      </c>
      <c r="BE24" s="206">
        <f t="shared" si="159"/>
        <v>0</v>
      </c>
      <c r="BF24" s="208">
        <f t="shared" si="159"/>
        <v>0</v>
      </c>
      <c r="BG24" s="211">
        <f t="shared" si="159"/>
        <v>0</v>
      </c>
      <c r="BH24" s="212">
        <f t="shared" si="159"/>
        <v>0</v>
      </c>
      <c r="BI24" s="216">
        <f t="shared" si="159"/>
        <v>0</v>
      </c>
      <c r="BJ24" s="213">
        <f t="shared" si="159"/>
        <v>0</v>
      </c>
      <c r="BK24" s="212">
        <f t="shared" si="159"/>
        <v>0</v>
      </c>
      <c r="BL24" s="216">
        <f t="shared" si="159"/>
        <v>0</v>
      </c>
      <c r="BM24" s="214">
        <f t="shared" si="159"/>
        <v>0</v>
      </c>
      <c r="BN24" s="215">
        <f t="shared" si="6"/>
        <v>0</v>
      </c>
      <c r="BO24" s="211">
        <f t="shared" si="7"/>
        <v>0</v>
      </c>
      <c r="BP24" s="292">
        <f t="shared" si="7"/>
        <v>0</v>
      </c>
      <c r="BQ24" s="216">
        <f t="shared" si="7"/>
        <v>0</v>
      </c>
      <c r="BR24" s="214">
        <f t="shared" si="7"/>
        <v>0</v>
      </c>
      <c r="BS24" s="215">
        <f t="shared" si="8"/>
        <v>0</v>
      </c>
      <c r="BT24" s="211">
        <f t="shared" si="9"/>
        <v>0</v>
      </c>
      <c r="BU24" s="292">
        <f t="shared" si="9"/>
        <v>0</v>
      </c>
      <c r="BV24" s="216">
        <f t="shared" si="9"/>
        <v>0</v>
      </c>
      <c r="BW24" s="214">
        <f t="shared" si="9"/>
        <v>0</v>
      </c>
      <c r="BX24" s="215">
        <f t="shared" si="10"/>
        <v>0</v>
      </c>
      <c r="BY24" s="211">
        <f t="shared" si="11"/>
        <v>0</v>
      </c>
      <c r="BZ24" s="292">
        <f t="shared" si="11"/>
        <v>0</v>
      </c>
      <c r="CA24" s="216">
        <f t="shared" si="11"/>
        <v>0</v>
      </c>
      <c r="CB24" s="214">
        <f t="shared" si="11"/>
        <v>0</v>
      </c>
      <c r="CC24" s="215">
        <f t="shared" si="12"/>
        <v>0</v>
      </c>
      <c r="CD24" s="217">
        <f t="shared" si="13"/>
        <v>0</v>
      </c>
      <c r="CE24" s="195">
        <f t="shared" si="155"/>
        <v>0</v>
      </c>
      <c r="CF24" s="162" t="str">
        <f t="shared" si="138"/>
        <v xml:space="preserve"> </v>
      </c>
      <c r="CG24" s="218">
        <f t="shared" si="14"/>
        <v>0</v>
      </c>
      <c r="CH24" s="252">
        <f t="shared" si="14"/>
        <v>0</v>
      </c>
      <c r="CI24" s="219">
        <f t="shared" si="157"/>
        <v>0</v>
      </c>
      <c r="CJ24" s="250">
        <f t="shared" si="156"/>
        <v>0</v>
      </c>
      <c r="CK24" s="129"/>
      <c r="CL24" s="220">
        <f t="shared" si="15"/>
        <v>0</v>
      </c>
      <c r="CM24" s="221">
        <f t="shared" si="16"/>
        <v>4</v>
      </c>
      <c r="CN24" s="221">
        <f t="shared" si="17"/>
        <v>0</v>
      </c>
      <c r="CO24" s="221">
        <f t="shared" si="18"/>
        <v>9</v>
      </c>
      <c r="CP24" s="221">
        <f t="shared" si="19"/>
        <v>0</v>
      </c>
      <c r="CQ24" s="221">
        <f t="shared" si="20"/>
        <v>6</v>
      </c>
      <c r="CR24" s="221">
        <f t="shared" si="21"/>
        <v>0</v>
      </c>
      <c r="CS24" s="221">
        <f t="shared" si="22"/>
        <v>1</v>
      </c>
      <c r="CT24" s="221">
        <f t="shared" si="23"/>
        <v>0</v>
      </c>
      <c r="CU24" s="221">
        <f t="shared" si="24"/>
        <v>1</v>
      </c>
      <c r="CV24" s="221">
        <f t="shared" si="25"/>
        <v>0</v>
      </c>
      <c r="CW24" s="222">
        <f t="shared" si="26"/>
        <v>1</v>
      </c>
      <c r="CX24" s="220">
        <f t="shared" si="27"/>
        <v>0</v>
      </c>
      <c r="CY24" s="221">
        <f t="shared" si="28"/>
        <v>1</v>
      </c>
      <c r="CZ24" s="221">
        <f t="shared" si="29"/>
        <v>0</v>
      </c>
      <c r="DA24" s="221">
        <f t="shared" si="30"/>
        <v>1</v>
      </c>
      <c r="DB24" s="221">
        <f t="shared" si="31"/>
        <v>0</v>
      </c>
      <c r="DC24" s="221">
        <f t="shared" si="32"/>
        <v>1</v>
      </c>
      <c r="DD24" s="221">
        <f t="shared" si="33"/>
        <v>0</v>
      </c>
      <c r="DE24" s="221">
        <f t="shared" si="34"/>
        <v>1</v>
      </c>
      <c r="DF24" s="221">
        <f t="shared" si="35"/>
        <v>0</v>
      </c>
      <c r="DG24" s="221">
        <f t="shared" si="36"/>
        <v>1</v>
      </c>
      <c r="DH24" s="221">
        <f t="shared" si="37"/>
        <v>0</v>
      </c>
      <c r="DI24" s="222">
        <f t="shared" si="38"/>
        <v>1</v>
      </c>
      <c r="DJ24" s="265">
        <f t="shared" si="139"/>
        <v>0</v>
      </c>
      <c r="DK24" s="266">
        <f t="shared" si="140"/>
        <v>0</v>
      </c>
      <c r="DL24" s="267">
        <f t="shared" si="141"/>
        <v>0</v>
      </c>
      <c r="DM24" s="224">
        <f t="shared" si="39"/>
        <v>0</v>
      </c>
      <c r="DN24" s="225">
        <f t="shared" si="40"/>
        <v>4</v>
      </c>
      <c r="DO24" s="225">
        <f t="shared" si="41"/>
        <v>0</v>
      </c>
      <c r="DP24" s="225">
        <f t="shared" si="42"/>
        <v>9</v>
      </c>
      <c r="DQ24" s="225">
        <f t="shared" si="43"/>
        <v>0</v>
      </c>
      <c r="DR24" s="225">
        <f t="shared" si="44"/>
        <v>6</v>
      </c>
      <c r="DS24" s="225">
        <f t="shared" si="45"/>
        <v>0</v>
      </c>
      <c r="DT24" s="225">
        <f t="shared" si="46"/>
        <v>1</v>
      </c>
      <c r="DU24" s="225">
        <f t="shared" si="47"/>
        <v>0</v>
      </c>
      <c r="DV24" s="225">
        <f t="shared" si="48"/>
        <v>1</v>
      </c>
      <c r="DW24" s="225">
        <f t="shared" si="49"/>
        <v>0</v>
      </c>
      <c r="DX24" s="225">
        <f t="shared" si="50"/>
        <v>1</v>
      </c>
      <c r="DY24" s="225">
        <f t="shared" si="51"/>
        <v>0</v>
      </c>
      <c r="DZ24" s="225">
        <f t="shared" si="52"/>
        <v>1</v>
      </c>
      <c r="EA24" s="225">
        <f t="shared" si="53"/>
        <v>0</v>
      </c>
      <c r="EB24" s="225">
        <f t="shared" si="54"/>
        <v>1</v>
      </c>
      <c r="EC24" s="225">
        <f t="shared" si="55"/>
        <v>0</v>
      </c>
      <c r="ED24" s="225">
        <f t="shared" si="56"/>
        <v>1</v>
      </c>
      <c r="EE24" s="225">
        <f t="shared" si="57"/>
        <v>0</v>
      </c>
      <c r="EF24" s="225">
        <f t="shared" si="58"/>
        <v>1</v>
      </c>
      <c r="EG24" s="225">
        <f t="shared" si="59"/>
        <v>0</v>
      </c>
      <c r="EH24" s="225">
        <f t="shared" si="60"/>
        <v>1</v>
      </c>
      <c r="EI24" s="225">
        <f t="shared" si="61"/>
        <v>0</v>
      </c>
      <c r="EJ24" s="225">
        <f t="shared" si="62"/>
        <v>1</v>
      </c>
      <c r="EK24" s="225">
        <f t="shared" si="142"/>
        <v>0</v>
      </c>
      <c r="EL24" s="225">
        <f t="shared" si="143"/>
        <v>0</v>
      </c>
      <c r="EM24" s="223">
        <f t="shared" si="144"/>
        <v>0</v>
      </c>
      <c r="EN24" s="224">
        <f t="shared" si="63"/>
        <v>0</v>
      </c>
      <c r="EO24" s="225">
        <f t="shared" si="64"/>
        <v>4</v>
      </c>
      <c r="EP24" s="225">
        <f t="shared" si="65"/>
        <v>0</v>
      </c>
      <c r="EQ24" s="225">
        <f t="shared" si="66"/>
        <v>9</v>
      </c>
      <c r="ER24" s="225">
        <f t="shared" si="67"/>
        <v>0</v>
      </c>
      <c r="ES24" s="225">
        <f t="shared" si="68"/>
        <v>6</v>
      </c>
      <c r="ET24" s="225">
        <f t="shared" si="69"/>
        <v>0</v>
      </c>
      <c r="EU24" s="225">
        <f t="shared" si="70"/>
        <v>1</v>
      </c>
      <c r="EV24" s="225">
        <f t="shared" si="71"/>
        <v>0</v>
      </c>
      <c r="EW24" s="225">
        <f t="shared" si="72"/>
        <v>1</v>
      </c>
      <c r="EX24" s="225">
        <f t="shared" si="73"/>
        <v>0</v>
      </c>
      <c r="EY24" s="225">
        <f t="shared" si="74"/>
        <v>1</v>
      </c>
      <c r="EZ24" s="225">
        <f t="shared" si="75"/>
        <v>0</v>
      </c>
      <c r="FA24" s="225">
        <f t="shared" si="76"/>
        <v>1</v>
      </c>
      <c r="FB24" s="225">
        <f t="shared" si="77"/>
        <v>0</v>
      </c>
      <c r="FC24" s="225">
        <f t="shared" si="78"/>
        <v>1</v>
      </c>
      <c r="FD24" s="225">
        <f t="shared" si="79"/>
        <v>0</v>
      </c>
      <c r="FE24" s="225">
        <f t="shared" si="80"/>
        <v>1</v>
      </c>
      <c r="FF24" s="225">
        <f t="shared" si="81"/>
        <v>0</v>
      </c>
      <c r="FG24" s="225">
        <f t="shared" si="82"/>
        <v>1</v>
      </c>
      <c r="FH24" s="225">
        <f t="shared" si="83"/>
        <v>0</v>
      </c>
      <c r="FI24" s="225">
        <f t="shared" si="84"/>
        <v>1</v>
      </c>
      <c r="FJ24" s="225">
        <f t="shared" si="85"/>
        <v>0</v>
      </c>
      <c r="FK24" s="225">
        <f t="shared" si="86"/>
        <v>1</v>
      </c>
      <c r="FL24" s="225">
        <f t="shared" si="145"/>
        <v>0</v>
      </c>
      <c r="FM24" s="225">
        <f t="shared" si="146"/>
        <v>0</v>
      </c>
      <c r="FN24" s="223">
        <f t="shared" si="147"/>
        <v>0</v>
      </c>
      <c r="FO24" s="224">
        <f t="shared" si="87"/>
        <v>0</v>
      </c>
      <c r="FP24" s="225">
        <f t="shared" si="88"/>
        <v>4</v>
      </c>
      <c r="FQ24" s="225">
        <f t="shared" si="89"/>
        <v>0</v>
      </c>
      <c r="FR24" s="225">
        <f t="shared" si="90"/>
        <v>9</v>
      </c>
      <c r="FS24" s="225">
        <f t="shared" si="91"/>
        <v>0</v>
      </c>
      <c r="FT24" s="225">
        <f t="shared" si="92"/>
        <v>6</v>
      </c>
      <c r="FU24" s="225">
        <f t="shared" si="93"/>
        <v>0</v>
      </c>
      <c r="FV24" s="225">
        <f t="shared" si="94"/>
        <v>1</v>
      </c>
      <c r="FW24" s="225">
        <f t="shared" si="95"/>
        <v>0</v>
      </c>
      <c r="FX24" s="225">
        <f t="shared" si="96"/>
        <v>1</v>
      </c>
      <c r="FY24" s="225">
        <f t="shared" si="97"/>
        <v>0</v>
      </c>
      <c r="FZ24" s="225">
        <f t="shared" si="98"/>
        <v>1</v>
      </c>
      <c r="GA24" s="225">
        <f t="shared" si="99"/>
        <v>0</v>
      </c>
      <c r="GB24" s="225">
        <f t="shared" si="100"/>
        <v>1</v>
      </c>
      <c r="GC24" s="225">
        <f t="shared" si="101"/>
        <v>0</v>
      </c>
      <c r="GD24" s="225">
        <f t="shared" si="102"/>
        <v>1</v>
      </c>
      <c r="GE24" s="225">
        <f t="shared" si="103"/>
        <v>0</v>
      </c>
      <c r="GF24" s="225">
        <f t="shared" si="104"/>
        <v>1</v>
      </c>
      <c r="GG24" s="225">
        <f t="shared" si="105"/>
        <v>0</v>
      </c>
      <c r="GH24" s="225">
        <f t="shared" si="106"/>
        <v>1</v>
      </c>
      <c r="GI24" s="225">
        <f t="shared" si="107"/>
        <v>0</v>
      </c>
      <c r="GJ24" s="225">
        <f t="shared" si="108"/>
        <v>1</v>
      </c>
      <c r="GK24" s="225">
        <f t="shared" si="109"/>
        <v>0</v>
      </c>
      <c r="GL24" s="225">
        <f t="shared" si="110"/>
        <v>1</v>
      </c>
      <c r="GM24" s="225">
        <f t="shared" si="148"/>
        <v>0</v>
      </c>
      <c r="GN24" s="225">
        <f t="shared" si="149"/>
        <v>0</v>
      </c>
      <c r="GO24" s="223">
        <f t="shared" si="150"/>
        <v>0</v>
      </c>
      <c r="GP24" s="224">
        <f t="shared" si="111"/>
        <v>0</v>
      </c>
      <c r="GQ24" s="225">
        <f t="shared" si="112"/>
        <v>4</v>
      </c>
      <c r="GR24" s="225">
        <f t="shared" si="113"/>
        <v>0</v>
      </c>
      <c r="GS24" s="225">
        <f t="shared" si="114"/>
        <v>9</v>
      </c>
      <c r="GT24" s="225">
        <f t="shared" si="115"/>
        <v>0</v>
      </c>
      <c r="GU24" s="225">
        <f t="shared" si="116"/>
        <v>6</v>
      </c>
      <c r="GV24" s="225">
        <f t="shared" si="117"/>
        <v>0</v>
      </c>
      <c r="GW24" s="225">
        <f t="shared" si="118"/>
        <v>1</v>
      </c>
      <c r="GX24" s="225">
        <f t="shared" si="119"/>
        <v>0</v>
      </c>
      <c r="GY24" s="225">
        <f t="shared" si="120"/>
        <v>1</v>
      </c>
      <c r="GZ24" s="225">
        <f t="shared" si="121"/>
        <v>0</v>
      </c>
      <c r="HA24" s="225">
        <f t="shared" si="122"/>
        <v>1</v>
      </c>
      <c r="HB24" s="225">
        <f t="shared" si="123"/>
        <v>0</v>
      </c>
      <c r="HC24" s="225">
        <f t="shared" si="124"/>
        <v>1</v>
      </c>
      <c r="HD24" s="225">
        <f t="shared" si="125"/>
        <v>0</v>
      </c>
      <c r="HE24" s="225">
        <f t="shared" si="126"/>
        <v>1</v>
      </c>
      <c r="HF24" s="225">
        <f t="shared" si="127"/>
        <v>0</v>
      </c>
      <c r="HG24" s="225">
        <f t="shared" si="128"/>
        <v>1</v>
      </c>
      <c r="HH24" s="225">
        <f t="shared" si="129"/>
        <v>0</v>
      </c>
      <c r="HI24" s="225">
        <f t="shared" si="130"/>
        <v>1</v>
      </c>
      <c r="HJ24" s="225">
        <f t="shared" si="131"/>
        <v>0</v>
      </c>
      <c r="HK24" s="225">
        <f t="shared" si="132"/>
        <v>1</v>
      </c>
      <c r="HL24" s="225">
        <f t="shared" si="133"/>
        <v>0</v>
      </c>
      <c r="HM24" s="225">
        <f t="shared" si="134"/>
        <v>1</v>
      </c>
      <c r="HN24" s="225">
        <f t="shared" si="151"/>
        <v>0</v>
      </c>
      <c r="HO24" s="225">
        <f t="shared" si="152"/>
        <v>0</v>
      </c>
      <c r="HP24" s="223">
        <f t="shared" si="153"/>
        <v>0</v>
      </c>
    </row>
    <row r="25" spans="1:224" ht="15" x14ac:dyDescent="0.25">
      <c r="A25" s="123">
        <f t="shared" si="135"/>
        <v>46</v>
      </c>
      <c r="B25" s="8">
        <f>Namen!B25</f>
        <v>0</v>
      </c>
      <c r="C25" s="170">
        <f>Namen!C25</f>
        <v>0</v>
      </c>
      <c r="D25" s="170" t="str">
        <f>Namen!D25&amp;" "&amp;Namen!E25</f>
        <v xml:space="preserve"> </v>
      </c>
      <c r="E25" s="8">
        <f>Namen!F25</f>
        <v>0</v>
      </c>
      <c r="F25" s="170">
        <f>Namen!G25</f>
        <v>0</v>
      </c>
      <c r="G25" s="8">
        <f>Namen!H25</f>
        <v>0</v>
      </c>
      <c r="H25" s="8">
        <f>Namen!I25</f>
        <v>0</v>
      </c>
      <c r="I25" s="8"/>
      <c r="J25" s="8"/>
      <c r="K25" s="171">
        <f>Namen!J25</f>
        <v>0</v>
      </c>
      <c r="L25" s="8">
        <f>Namen!K25</f>
        <v>0</v>
      </c>
      <c r="M25" s="8">
        <f>Namen!L25</f>
        <v>0</v>
      </c>
      <c r="N25" s="8">
        <f>IF(sorteersom&gt;0.5,Namen!M25,1)</f>
        <v>0</v>
      </c>
      <c r="O25" s="170">
        <f>Namen!N25</f>
        <v>0</v>
      </c>
      <c r="P25" s="202">
        <f>'Ronde 4'!I$20</f>
        <v>0</v>
      </c>
      <c r="Q25" s="203">
        <f>'Ronde 4'!R$20</f>
        <v>0</v>
      </c>
      <c r="R25" s="203">
        <f>'Ronde 4'!N$20</f>
        <v>0</v>
      </c>
      <c r="S25" s="204">
        <f>'Ronde 4'!I$21</f>
        <v>0</v>
      </c>
      <c r="T25" s="203">
        <f>'Ronde 4'!R$21</f>
        <v>0</v>
      </c>
      <c r="U25" s="203">
        <f>'Ronde 4'!N$21</f>
        <v>0</v>
      </c>
      <c r="V25" s="482">
        <f>'Ronde 4'!S$20</f>
        <v>0</v>
      </c>
      <c r="W25" s="202">
        <f>'Ronde 1'!I$37</f>
        <v>0</v>
      </c>
      <c r="X25" s="204">
        <f>'Ronde 1'!Q37</f>
        <v>0</v>
      </c>
      <c r="Y25" s="273">
        <f>'Ronde 1'!N$37</f>
        <v>0</v>
      </c>
      <c r="Z25" s="273">
        <f>'Ronde 1'!P37</f>
        <v>0</v>
      </c>
      <c r="AA25" s="482">
        <f>'Ronde 1'!S$37</f>
        <v>0</v>
      </c>
      <c r="AB25" s="483">
        <f>'Ronde 2'!I$49</f>
        <v>0</v>
      </c>
      <c r="AC25" s="273">
        <f>'Ronde 2'!Q49</f>
        <v>0</v>
      </c>
      <c r="AD25" s="273">
        <f>'Ronde 2'!N$49</f>
        <v>0</v>
      </c>
      <c r="AE25" s="273">
        <f>'Ronde 2'!P49</f>
        <v>0</v>
      </c>
      <c r="AF25" s="482">
        <f>'Ronde 2'!S$49</f>
        <v>0</v>
      </c>
      <c r="AG25" s="202">
        <f>'Ronde 3'!I$61</f>
        <v>0</v>
      </c>
      <c r="AH25" s="204">
        <f>'Ronde 3'!Q61</f>
        <v>0</v>
      </c>
      <c r="AI25" s="273">
        <f>'Ronde 3'!N$61</f>
        <v>0</v>
      </c>
      <c r="AJ25" s="273">
        <f>'Ronde 3'!P61</f>
        <v>0</v>
      </c>
      <c r="AK25" s="482">
        <f>'Ronde 3'!S$61</f>
        <v>0</v>
      </c>
      <c r="AL25" s="481">
        <f t="shared" si="0"/>
        <v>0</v>
      </c>
      <c r="AM25" s="8">
        <v>20</v>
      </c>
      <c r="AN25" s="175">
        <f t="shared" si="136"/>
        <v>17</v>
      </c>
      <c r="AO25" s="176">
        <f t="shared" ca="1" si="154"/>
        <v>1.1787932607698948E-2</v>
      </c>
      <c r="AP25" s="176">
        <v>0.51197485102822715</v>
      </c>
      <c r="AQ25" s="177">
        <f t="shared" si="1"/>
        <v>140</v>
      </c>
      <c r="AR25" s="177">
        <f t="shared" si="2"/>
        <v>3000</v>
      </c>
      <c r="AS25" s="178">
        <f t="shared" si="137"/>
        <v>3157.5119748510283</v>
      </c>
      <c r="AT25" s="179">
        <f t="shared" si="3"/>
        <v>46</v>
      </c>
      <c r="AU25" s="180">
        <f t="shared" si="158"/>
        <v>3</v>
      </c>
      <c r="AV25" s="208">
        <f t="shared" si="158"/>
        <v>0</v>
      </c>
      <c r="AW25" s="206">
        <f t="shared" si="158"/>
        <v>0</v>
      </c>
      <c r="AX25" s="270">
        <f t="shared" si="158"/>
        <v>0</v>
      </c>
      <c r="AY25" s="205">
        <f t="shared" si="158"/>
        <v>0</v>
      </c>
      <c r="AZ25" s="208">
        <f t="shared" si="158"/>
        <v>0</v>
      </c>
      <c r="BA25" s="208">
        <f t="shared" si="158"/>
        <v>0</v>
      </c>
      <c r="BB25" s="208">
        <f t="shared" si="158"/>
        <v>0</v>
      </c>
      <c r="BC25" s="209">
        <f t="shared" si="158"/>
        <v>0</v>
      </c>
      <c r="BD25" s="208">
        <f t="shared" si="158"/>
        <v>0</v>
      </c>
      <c r="BE25" s="206">
        <f t="shared" si="159"/>
        <v>0</v>
      </c>
      <c r="BF25" s="208">
        <f t="shared" si="159"/>
        <v>0</v>
      </c>
      <c r="BG25" s="211">
        <f t="shared" si="159"/>
        <v>0</v>
      </c>
      <c r="BH25" s="212">
        <f t="shared" si="159"/>
        <v>0</v>
      </c>
      <c r="BI25" s="216">
        <f t="shared" si="159"/>
        <v>0</v>
      </c>
      <c r="BJ25" s="213">
        <f t="shared" si="159"/>
        <v>0</v>
      </c>
      <c r="BK25" s="212">
        <f t="shared" si="159"/>
        <v>0</v>
      </c>
      <c r="BL25" s="216">
        <f t="shared" si="159"/>
        <v>0</v>
      </c>
      <c r="BM25" s="214">
        <f t="shared" si="159"/>
        <v>0</v>
      </c>
      <c r="BN25" s="215">
        <f t="shared" si="6"/>
        <v>0</v>
      </c>
      <c r="BO25" s="211">
        <f t="shared" si="7"/>
        <v>0</v>
      </c>
      <c r="BP25" s="292">
        <f t="shared" si="7"/>
        <v>0</v>
      </c>
      <c r="BQ25" s="216">
        <f t="shared" si="7"/>
        <v>0</v>
      </c>
      <c r="BR25" s="214">
        <f t="shared" si="7"/>
        <v>0</v>
      </c>
      <c r="BS25" s="215">
        <f t="shared" si="8"/>
        <v>0</v>
      </c>
      <c r="BT25" s="211">
        <f t="shared" si="9"/>
        <v>0</v>
      </c>
      <c r="BU25" s="292">
        <f t="shared" si="9"/>
        <v>0</v>
      </c>
      <c r="BV25" s="216">
        <f t="shared" si="9"/>
        <v>0</v>
      </c>
      <c r="BW25" s="214">
        <f t="shared" si="9"/>
        <v>0</v>
      </c>
      <c r="BX25" s="215">
        <f t="shared" si="10"/>
        <v>0</v>
      </c>
      <c r="BY25" s="211">
        <f t="shared" si="11"/>
        <v>0</v>
      </c>
      <c r="BZ25" s="292">
        <f t="shared" si="11"/>
        <v>0</v>
      </c>
      <c r="CA25" s="216">
        <f t="shared" si="11"/>
        <v>0</v>
      </c>
      <c r="CB25" s="214">
        <f t="shared" si="11"/>
        <v>0</v>
      </c>
      <c r="CC25" s="215">
        <f t="shared" si="12"/>
        <v>0</v>
      </c>
      <c r="CD25" s="217">
        <f t="shared" si="13"/>
        <v>0</v>
      </c>
      <c r="CE25" s="195">
        <f t="shared" si="155"/>
        <v>0</v>
      </c>
      <c r="CF25" s="162" t="str">
        <f t="shared" si="138"/>
        <v xml:space="preserve"> </v>
      </c>
      <c r="CG25" s="218">
        <f t="shared" si="14"/>
        <v>0</v>
      </c>
      <c r="CH25" s="252">
        <f t="shared" si="14"/>
        <v>0</v>
      </c>
      <c r="CI25" s="219">
        <f t="shared" si="157"/>
        <v>0</v>
      </c>
      <c r="CJ25" s="250">
        <f t="shared" si="156"/>
        <v>0</v>
      </c>
      <c r="CK25" s="129"/>
      <c r="CL25" s="220">
        <f t="shared" si="15"/>
        <v>0</v>
      </c>
      <c r="CM25" s="221">
        <f t="shared" si="16"/>
        <v>4</v>
      </c>
      <c r="CN25" s="221">
        <f t="shared" si="17"/>
        <v>0</v>
      </c>
      <c r="CO25" s="221">
        <f t="shared" si="18"/>
        <v>9</v>
      </c>
      <c r="CP25" s="221">
        <f t="shared" si="19"/>
        <v>0</v>
      </c>
      <c r="CQ25" s="221">
        <f t="shared" si="20"/>
        <v>6</v>
      </c>
      <c r="CR25" s="221">
        <f t="shared" si="21"/>
        <v>0</v>
      </c>
      <c r="CS25" s="221">
        <f t="shared" si="22"/>
        <v>1</v>
      </c>
      <c r="CT25" s="221">
        <f t="shared" si="23"/>
        <v>0</v>
      </c>
      <c r="CU25" s="221">
        <f t="shared" si="24"/>
        <v>1</v>
      </c>
      <c r="CV25" s="221">
        <f t="shared" si="25"/>
        <v>0</v>
      </c>
      <c r="CW25" s="222">
        <f t="shared" si="26"/>
        <v>1</v>
      </c>
      <c r="CX25" s="220">
        <f t="shared" si="27"/>
        <v>0</v>
      </c>
      <c r="CY25" s="221">
        <f t="shared" si="28"/>
        <v>1</v>
      </c>
      <c r="CZ25" s="221">
        <f t="shared" si="29"/>
        <v>0</v>
      </c>
      <c r="DA25" s="221">
        <f t="shared" si="30"/>
        <v>1</v>
      </c>
      <c r="DB25" s="221">
        <f t="shared" si="31"/>
        <v>0</v>
      </c>
      <c r="DC25" s="221">
        <f t="shared" si="32"/>
        <v>1</v>
      </c>
      <c r="DD25" s="221">
        <f t="shared" si="33"/>
        <v>0</v>
      </c>
      <c r="DE25" s="221">
        <f t="shared" si="34"/>
        <v>1</v>
      </c>
      <c r="DF25" s="221">
        <f t="shared" si="35"/>
        <v>0</v>
      </c>
      <c r="DG25" s="221">
        <f t="shared" si="36"/>
        <v>1</v>
      </c>
      <c r="DH25" s="221">
        <f t="shared" si="37"/>
        <v>0</v>
      </c>
      <c r="DI25" s="222">
        <f t="shared" si="38"/>
        <v>1</v>
      </c>
      <c r="DJ25" s="265">
        <f t="shared" si="139"/>
        <v>0</v>
      </c>
      <c r="DK25" s="266">
        <f t="shared" si="140"/>
        <v>0</v>
      </c>
      <c r="DL25" s="267">
        <f t="shared" si="141"/>
        <v>0</v>
      </c>
      <c r="DM25" s="224">
        <f t="shared" si="39"/>
        <v>0</v>
      </c>
      <c r="DN25" s="225">
        <f t="shared" si="40"/>
        <v>4</v>
      </c>
      <c r="DO25" s="225">
        <f t="shared" si="41"/>
        <v>0</v>
      </c>
      <c r="DP25" s="225">
        <f t="shared" si="42"/>
        <v>9</v>
      </c>
      <c r="DQ25" s="225">
        <f t="shared" si="43"/>
        <v>0</v>
      </c>
      <c r="DR25" s="225">
        <f t="shared" si="44"/>
        <v>6</v>
      </c>
      <c r="DS25" s="225">
        <f t="shared" si="45"/>
        <v>0</v>
      </c>
      <c r="DT25" s="225">
        <f t="shared" si="46"/>
        <v>1</v>
      </c>
      <c r="DU25" s="225">
        <f t="shared" si="47"/>
        <v>0</v>
      </c>
      <c r="DV25" s="225">
        <f t="shared" si="48"/>
        <v>1</v>
      </c>
      <c r="DW25" s="225">
        <f t="shared" si="49"/>
        <v>0</v>
      </c>
      <c r="DX25" s="225">
        <f t="shared" si="50"/>
        <v>1</v>
      </c>
      <c r="DY25" s="225">
        <f t="shared" si="51"/>
        <v>0</v>
      </c>
      <c r="DZ25" s="225">
        <f t="shared" si="52"/>
        <v>1</v>
      </c>
      <c r="EA25" s="225">
        <f t="shared" si="53"/>
        <v>0</v>
      </c>
      <c r="EB25" s="225">
        <f t="shared" si="54"/>
        <v>1</v>
      </c>
      <c r="EC25" s="225">
        <f t="shared" si="55"/>
        <v>0</v>
      </c>
      <c r="ED25" s="225">
        <f t="shared" si="56"/>
        <v>1</v>
      </c>
      <c r="EE25" s="225">
        <f t="shared" si="57"/>
        <v>0</v>
      </c>
      <c r="EF25" s="225">
        <f t="shared" si="58"/>
        <v>1</v>
      </c>
      <c r="EG25" s="225">
        <f t="shared" si="59"/>
        <v>0</v>
      </c>
      <c r="EH25" s="225">
        <f t="shared" si="60"/>
        <v>1</v>
      </c>
      <c r="EI25" s="225">
        <f t="shared" si="61"/>
        <v>0</v>
      </c>
      <c r="EJ25" s="225">
        <f t="shared" si="62"/>
        <v>1</v>
      </c>
      <c r="EK25" s="225">
        <f t="shared" si="142"/>
        <v>0</v>
      </c>
      <c r="EL25" s="225">
        <f t="shared" si="143"/>
        <v>0</v>
      </c>
      <c r="EM25" s="223">
        <f t="shared" si="144"/>
        <v>0</v>
      </c>
      <c r="EN25" s="224">
        <f t="shared" si="63"/>
        <v>0</v>
      </c>
      <c r="EO25" s="225">
        <f t="shared" si="64"/>
        <v>4</v>
      </c>
      <c r="EP25" s="225">
        <f t="shared" si="65"/>
        <v>0</v>
      </c>
      <c r="EQ25" s="225">
        <f t="shared" si="66"/>
        <v>9</v>
      </c>
      <c r="ER25" s="225">
        <f t="shared" si="67"/>
        <v>0</v>
      </c>
      <c r="ES25" s="225">
        <f t="shared" si="68"/>
        <v>6</v>
      </c>
      <c r="ET25" s="225">
        <f t="shared" si="69"/>
        <v>0</v>
      </c>
      <c r="EU25" s="225">
        <f t="shared" si="70"/>
        <v>1</v>
      </c>
      <c r="EV25" s="225">
        <f t="shared" si="71"/>
        <v>0</v>
      </c>
      <c r="EW25" s="225">
        <f t="shared" si="72"/>
        <v>1</v>
      </c>
      <c r="EX25" s="225">
        <f t="shared" si="73"/>
        <v>0</v>
      </c>
      <c r="EY25" s="225">
        <f t="shared" si="74"/>
        <v>1</v>
      </c>
      <c r="EZ25" s="225">
        <f t="shared" si="75"/>
        <v>0</v>
      </c>
      <c r="FA25" s="225">
        <f t="shared" si="76"/>
        <v>1</v>
      </c>
      <c r="FB25" s="225">
        <f t="shared" si="77"/>
        <v>0</v>
      </c>
      <c r="FC25" s="225">
        <f t="shared" si="78"/>
        <v>1</v>
      </c>
      <c r="FD25" s="225">
        <f t="shared" si="79"/>
        <v>0</v>
      </c>
      <c r="FE25" s="225">
        <f t="shared" si="80"/>
        <v>1</v>
      </c>
      <c r="FF25" s="225">
        <f t="shared" si="81"/>
        <v>0</v>
      </c>
      <c r="FG25" s="225">
        <f t="shared" si="82"/>
        <v>1</v>
      </c>
      <c r="FH25" s="225">
        <f t="shared" si="83"/>
        <v>0</v>
      </c>
      <c r="FI25" s="225">
        <f t="shared" si="84"/>
        <v>1</v>
      </c>
      <c r="FJ25" s="225">
        <f t="shared" si="85"/>
        <v>0</v>
      </c>
      <c r="FK25" s="225">
        <f t="shared" si="86"/>
        <v>1</v>
      </c>
      <c r="FL25" s="225">
        <f t="shared" si="145"/>
        <v>0</v>
      </c>
      <c r="FM25" s="225">
        <f t="shared" si="146"/>
        <v>0</v>
      </c>
      <c r="FN25" s="223">
        <f t="shared" si="147"/>
        <v>0</v>
      </c>
      <c r="FO25" s="224">
        <f t="shared" si="87"/>
        <v>0</v>
      </c>
      <c r="FP25" s="225">
        <f t="shared" si="88"/>
        <v>4</v>
      </c>
      <c r="FQ25" s="225">
        <f t="shared" si="89"/>
        <v>0</v>
      </c>
      <c r="FR25" s="225">
        <f t="shared" si="90"/>
        <v>9</v>
      </c>
      <c r="FS25" s="225">
        <f t="shared" si="91"/>
        <v>0</v>
      </c>
      <c r="FT25" s="225">
        <f t="shared" si="92"/>
        <v>6</v>
      </c>
      <c r="FU25" s="225">
        <f t="shared" si="93"/>
        <v>0</v>
      </c>
      <c r="FV25" s="225">
        <f t="shared" si="94"/>
        <v>1</v>
      </c>
      <c r="FW25" s="225">
        <f t="shared" si="95"/>
        <v>0</v>
      </c>
      <c r="FX25" s="225">
        <f t="shared" si="96"/>
        <v>1</v>
      </c>
      <c r="FY25" s="225">
        <f t="shared" si="97"/>
        <v>0</v>
      </c>
      <c r="FZ25" s="225">
        <f t="shared" si="98"/>
        <v>1</v>
      </c>
      <c r="GA25" s="225">
        <f t="shared" si="99"/>
        <v>0</v>
      </c>
      <c r="GB25" s="225">
        <f t="shared" si="100"/>
        <v>1</v>
      </c>
      <c r="GC25" s="225">
        <f t="shared" si="101"/>
        <v>0</v>
      </c>
      <c r="GD25" s="225">
        <f t="shared" si="102"/>
        <v>1</v>
      </c>
      <c r="GE25" s="225">
        <f t="shared" si="103"/>
        <v>0</v>
      </c>
      <c r="GF25" s="225">
        <f t="shared" si="104"/>
        <v>1</v>
      </c>
      <c r="GG25" s="225">
        <f t="shared" si="105"/>
        <v>0</v>
      </c>
      <c r="GH25" s="225">
        <f t="shared" si="106"/>
        <v>1</v>
      </c>
      <c r="GI25" s="225">
        <f t="shared" si="107"/>
        <v>0</v>
      </c>
      <c r="GJ25" s="225">
        <f t="shared" si="108"/>
        <v>1</v>
      </c>
      <c r="GK25" s="225">
        <f t="shared" si="109"/>
        <v>0</v>
      </c>
      <c r="GL25" s="225">
        <f t="shared" si="110"/>
        <v>1</v>
      </c>
      <c r="GM25" s="225">
        <f t="shared" si="148"/>
        <v>0</v>
      </c>
      <c r="GN25" s="225">
        <f t="shared" si="149"/>
        <v>0</v>
      </c>
      <c r="GO25" s="223">
        <f t="shared" si="150"/>
        <v>0</v>
      </c>
      <c r="GP25" s="224">
        <f t="shared" si="111"/>
        <v>0</v>
      </c>
      <c r="GQ25" s="225">
        <f t="shared" si="112"/>
        <v>4</v>
      </c>
      <c r="GR25" s="225">
        <f t="shared" si="113"/>
        <v>0</v>
      </c>
      <c r="GS25" s="225">
        <f t="shared" si="114"/>
        <v>9</v>
      </c>
      <c r="GT25" s="225">
        <f t="shared" si="115"/>
        <v>0</v>
      </c>
      <c r="GU25" s="225">
        <f t="shared" si="116"/>
        <v>6</v>
      </c>
      <c r="GV25" s="225">
        <f t="shared" si="117"/>
        <v>0</v>
      </c>
      <c r="GW25" s="225">
        <f t="shared" si="118"/>
        <v>1</v>
      </c>
      <c r="GX25" s="225">
        <f t="shared" si="119"/>
        <v>0</v>
      </c>
      <c r="GY25" s="225">
        <f t="shared" si="120"/>
        <v>1</v>
      </c>
      <c r="GZ25" s="225">
        <f t="shared" si="121"/>
        <v>0</v>
      </c>
      <c r="HA25" s="225">
        <f t="shared" si="122"/>
        <v>1</v>
      </c>
      <c r="HB25" s="225">
        <f t="shared" si="123"/>
        <v>0</v>
      </c>
      <c r="HC25" s="225">
        <f t="shared" si="124"/>
        <v>1</v>
      </c>
      <c r="HD25" s="225">
        <f t="shared" si="125"/>
        <v>0</v>
      </c>
      <c r="HE25" s="225">
        <f t="shared" si="126"/>
        <v>1</v>
      </c>
      <c r="HF25" s="225">
        <f t="shared" si="127"/>
        <v>0</v>
      </c>
      <c r="HG25" s="225">
        <f t="shared" si="128"/>
        <v>1</v>
      </c>
      <c r="HH25" s="225">
        <f t="shared" si="129"/>
        <v>0</v>
      </c>
      <c r="HI25" s="225">
        <f t="shared" si="130"/>
        <v>1</v>
      </c>
      <c r="HJ25" s="225">
        <f t="shared" si="131"/>
        <v>0</v>
      </c>
      <c r="HK25" s="225">
        <f t="shared" si="132"/>
        <v>1</v>
      </c>
      <c r="HL25" s="225">
        <f t="shared" si="133"/>
        <v>0</v>
      </c>
      <c r="HM25" s="225">
        <f t="shared" si="134"/>
        <v>1</v>
      </c>
      <c r="HN25" s="225">
        <f t="shared" si="151"/>
        <v>0</v>
      </c>
      <c r="HO25" s="225">
        <f t="shared" si="152"/>
        <v>0</v>
      </c>
      <c r="HP25" s="223">
        <f t="shared" si="153"/>
        <v>0</v>
      </c>
    </row>
    <row r="26" spans="1:224" ht="15" x14ac:dyDescent="0.25">
      <c r="A26" s="123">
        <f t="shared" si="135"/>
        <v>53</v>
      </c>
      <c r="B26" s="8">
        <f>Namen!B26</f>
        <v>0</v>
      </c>
      <c r="C26" s="170">
        <f>Namen!C26</f>
        <v>0</v>
      </c>
      <c r="D26" s="170" t="str">
        <f>Namen!D26&amp;" "&amp;Namen!E26</f>
        <v xml:space="preserve"> </v>
      </c>
      <c r="E26" s="8">
        <f>Namen!F26</f>
        <v>0</v>
      </c>
      <c r="F26" s="170">
        <f>Namen!G26</f>
        <v>0</v>
      </c>
      <c r="G26" s="8">
        <f>Namen!H26</f>
        <v>0</v>
      </c>
      <c r="H26" s="8">
        <f>Namen!I26</f>
        <v>0</v>
      </c>
      <c r="I26" s="8"/>
      <c r="J26" s="8"/>
      <c r="K26" s="171">
        <f>Namen!J26</f>
        <v>0</v>
      </c>
      <c r="L26" s="8">
        <f>Namen!K26</f>
        <v>0</v>
      </c>
      <c r="M26" s="8">
        <f>Namen!L26</f>
        <v>0</v>
      </c>
      <c r="N26" s="8">
        <f>IF(sorteersom&gt;0.5,Namen!M26,1)</f>
        <v>0</v>
      </c>
      <c r="O26" s="170">
        <f>Namen!N26</f>
        <v>0</v>
      </c>
      <c r="P26" s="202">
        <f>'Ronde 4'!I$22</f>
        <v>0</v>
      </c>
      <c r="Q26" s="203">
        <f>'Ronde 4'!R$22</f>
        <v>0</v>
      </c>
      <c r="R26" s="203">
        <f>'Ronde 4'!N$22</f>
        <v>0</v>
      </c>
      <c r="S26" s="204">
        <f>'Ronde 4'!I$23</f>
        <v>0</v>
      </c>
      <c r="T26" s="203">
        <f>'Ronde 4'!R$23</f>
        <v>0</v>
      </c>
      <c r="U26" s="203">
        <f>'Ronde 4'!N$23</f>
        <v>0</v>
      </c>
      <c r="V26" s="482">
        <f>'Ronde 4'!S$22</f>
        <v>0</v>
      </c>
      <c r="W26" s="202">
        <f>'Ronde 1'!I$38</f>
        <v>0</v>
      </c>
      <c r="X26" s="204">
        <f>'Ronde 1'!Q38</f>
        <v>0</v>
      </c>
      <c r="Y26" s="273">
        <f>'Ronde 1'!N$38</f>
        <v>0</v>
      </c>
      <c r="Z26" s="273">
        <f>'Ronde 1'!P38</f>
        <v>0</v>
      </c>
      <c r="AA26" s="482">
        <f>'Ronde 1'!S$38</f>
        <v>0</v>
      </c>
      <c r="AB26" s="483">
        <f>'Ronde 2'!I$50</f>
        <v>0</v>
      </c>
      <c r="AC26" s="273">
        <f>'Ronde 2'!Q50</f>
        <v>0</v>
      </c>
      <c r="AD26" s="273">
        <f>'Ronde 2'!N$50</f>
        <v>0</v>
      </c>
      <c r="AE26" s="273">
        <f>'Ronde 2'!P50</f>
        <v>0</v>
      </c>
      <c r="AF26" s="482">
        <f>'Ronde 2'!S$50</f>
        <v>0</v>
      </c>
      <c r="AG26" s="202">
        <f>'Ronde 3'!I$62</f>
        <v>0</v>
      </c>
      <c r="AH26" s="204">
        <f>'Ronde 3'!Q62</f>
        <v>0</v>
      </c>
      <c r="AI26" s="273">
        <f>'Ronde 3'!N$62</f>
        <v>0</v>
      </c>
      <c r="AJ26" s="273">
        <f>'Ronde 3'!P62</f>
        <v>0</v>
      </c>
      <c r="AK26" s="482">
        <f>'Ronde 3'!S$62</f>
        <v>0</v>
      </c>
      <c r="AL26" s="481">
        <f t="shared" si="0"/>
        <v>0</v>
      </c>
      <c r="AM26" s="8">
        <v>21</v>
      </c>
      <c r="AN26" s="175">
        <f t="shared" si="136"/>
        <v>17</v>
      </c>
      <c r="AO26" s="176">
        <f t="shared" ca="1" si="154"/>
        <v>0.77847070958497644</v>
      </c>
      <c r="AP26" s="176">
        <v>0.80785431056529911</v>
      </c>
      <c r="AQ26" s="177">
        <f t="shared" si="1"/>
        <v>140</v>
      </c>
      <c r="AR26" s="177">
        <f t="shared" si="2"/>
        <v>3000</v>
      </c>
      <c r="AS26" s="178">
        <f t="shared" si="137"/>
        <v>3157.8078543105653</v>
      </c>
      <c r="AT26" s="179">
        <f t="shared" si="3"/>
        <v>53</v>
      </c>
      <c r="AU26" s="180">
        <f t="shared" ref="AU26:BD35" si="160">VLOOKUP($AM26,$A$6:$AL$65,AU$1,FALSE)</f>
        <v>4</v>
      </c>
      <c r="AV26" s="208">
        <f t="shared" si="160"/>
        <v>0</v>
      </c>
      <c r="AW26" s="206">
        <f t="shared" si="160"/>
        <v>0</v>
      </c>
      <c r="AX26" s="270">
        <f t="shared" si="160"/>
        <v>0</v>
      </c>
      <c r="AY26" s="205">
        <f t="shared" si="160"/>
        <v>0</v>
      </c>
      <c r="AZ26" s="208">
        <f t="shared" si="160"/>
        <v>0</v>
      </c>
      <c r="BA26" s="208">
        <f t="shared" si="160"/>
        <v>0</v>
      </c>
      <c r="BB26" s="208">
        <f t="shared" si="160"/>
        <v>0</v>
      </c>
      <c r="BC26" s="209">
        <f t="shared" si="160"/>
        <v>0</v>
      </c>
      <c r="BD26" s="208">
        <f t="shared" si="160"/>
        <v>0</v>
      </c>
      <c r="BE26" s="206">
        <f t="shared" ref="BE26:BM35" si="161">VLOOKUP($AM26,$A$6:$AL$65,BE$1,FALSE)</f>
        <v>0</v>
      </c>
      <c r="BF26" s="208">
        <f t="shared" si="161"/>
        <v>0</v>
      </c>
      <c r="BG26" s="211">
        <f t="shared" si="161"/>
        <v>0</v>
      </c>
      <c r="BH26" s="212">
        <f t="shared" si="161"/>
        <v>0</v>
      </c>
      <c r="BI26" s="216">
        <f t="shared" si="161"/>
        <v>0</v>
      </c>
      <c r="BJ26" s="213">
        <f t="shared" si="161"/>
        <v>0</v>
      </c>
      <c r="BK26" s="212">
        <f t="shared" si="161"/>
        <v>0</v>
      </c>
      <c r="BL26" s="216">
        <f t="shared" si="161"/>
        <v>0</v>
      </c>
      <c r="BM26" s="214">
        <f t="shared" si="161"/>
        <v>0</v>
      </c>
      <c r="BN26" s="215">
        <f t="shared" si="6"/>
        <v>0</v>
      </c>
      <c r="BO26" s="211">
        <f t="shared" ref="BO26:BR45" si="162">VLOOKUP($AM26,$A$6:$AL$65,BO$1,FALSE)</f>
        <v>0</v>
      </c>
      <c r="BP26" s="292">
        <f t="shared" si="162"/>
        <v>0</v>
      </c>
      <c r="BQ26" s="216">
        <f t="shared" si="162"/>
        <v>0</v>
      </c>
      <c r="BR26" s="214">
        <f t="shared" si="162"/>
        <v>0</v>
      </c>
      <c r="BS26" s="215">
        <f t="shared" si="8"/>
        <v>0</v>
      </c>
      <c r="BT26" s="211">
        <f t="shared" ref="BT26:BW45" si="163">VLOOKUP($AM26,$A$6:$AL$65,BT$1,FALSE)</f>
        <v>0</v>
      </c>
      <c r="BU26" s="292">
        <f t="shared" si="163"/>
        <v>0</v>
      </c>
      <c r="BV26" s="216">
        <f t="shared" si="163"/>
        <v>0</v>
      </c>
      <c r="BW26" s="214">
        <f t="shared" si="163"/>
        <v>0</v>
      </c>
      <c r="BX26" s="215">
        <f t="shared" si="10"/>
        <v>0</v>
      </c>
      <c r="BY26" s="211">
        <f t="shared" ref="BY26:CB45" si="164">VLOOKUP($AM26,$A$6:$AL$65,BY$1,FALSE)</f>
        <v>0</v>
      </c>
      <c r="BZ26" s="292">
        <f t="shared" si="164"/>
        <v>0</v>
      </c>
      <c r="CA26" s="216">
        <f t="shared" si="164"/>
        <v>0</v>
      </c>
      <c r="CB26" s="214">
        <f t="shared" si="164"/>
        <v>0</v>
      </c>
      <c r="CC26" s="215">
        <f t="shared" si="12"/>
        <v>0</v>
      </c>
      <c r="CD26" s="217">
        <f t="shared" si="13"/>
        <v>0</v>
      </c>
      <c r="CE26" s="195">
        <f t="shared" si="155"/>
        <v>0</v>
      </c>
      <c r="CF26" s="162" t="str">
        <f t="shared" si="138"/>
        <v xml:space="preserve"> </v>
      </c>
      <c r="CG26" s="218">
        <f t="shared" ref="CG26:CH45" si="165">VLOOKUP($AM26,$A$6:$AL$65,CG$1,FALSE)</f>
        <v>0</v>
      </c>
      <c r="CH26" s="252">
        <f t="shared" si="165"/>
        <v>0</v>
      </c>
      <c r="CI26" s="219">
        <f t="shared" si="157"/>
        <v>0</v>
      </c>
      <c r="CJ26" s="250">
        <f t="shared" si="156"/>
        <v>0</v>
      </c>
      <c r="CK26" s="129"/>
      <c r="CL26" s="220">
        <f t="shared" si="15"/>
        <v>0</v>
      </c>
      <c r="CM26" s="221">
        <f t="shared" si="16"/>
        <v>4</v>
      </c>
      <c r="CN26" s="221">
        <f t="shared" si="17"/>
        <v>0</v>
      </c>
      <c r="CO26" s="221">
        <f t="shared" si="18"/>
        <v>9</v>
      </c>
      <c r="CP26" s="221">
        <f t="shared" si="19"/>
        <v>0</v>
      </c>
      <c r="CQ26" s="221">
        <f t="shared" si="20"/>
        <v>6</v>
      </c>
      <c r="CR26" s="221">
        <f t="shared" si="21"/>
        <v>0</v>
      </c>
      <c r="CS26" s="221">
        <f t="shared" si="22"/>
        <v>1</v>
      </c>
      <c r="CT26" s="221">
        <f t="shared" si="23"/>
        <v>0</v>
      </c>
      <c r="CU26" s="221">
        <f t="shared" si="24"/>
        <v>1</v>
      </c>
      <c r="CV26" s="221">
        <f t="shared" si="25"/>
        <v>0</v>
      </c>
      <c r="CW26" s="222">
        <f t="shared" si="26"/>
        <v>1</v>
      </c>
      <c r="CX26" s="220">
        <f t="shared" si="27"/>
        <v>0</v>
      </c>
      <c r="CY26" s="221">
        <f t="shared" si="28"/>
        <v>1</v>
      </c>
      <c r="CZ26" s="221">
        <f t="shared" si="29"/>
        <v>0</v>
      </c>
      <c r="DA26" s="221">
        <f t="shared" si="30"/>
        <v>1</v>
      </c>
      <c r="DB26" s="221">
        <f t="shared" si="31"/>
        <v>0</v>
      </c>
      <c r="DC26" s="221">
        <f t="shared" si="32"/>
        <v>1</v>
      </c>
      <c r="DD26" s="221">
        <f t="shared" si="33"/>
        <v>0</v>
      </c>
      <c r="DE26" s="221">
        <f t="shared" si="34"/>
        <v>1</v>
      </c>
      <c r="DF26" s="221">
        <f t="shared" si="35"/>
        <v>0</v>
      </c>
      <c r="DG26" s="221">
        <f t="shared" si="36"/>
        <v>1</v>
      </c>
      <c r="DH26" s="221">
        <f t="shared" si="37"/>
        <v>0</v>
      </c>
      <c r="DI26" s="222">
        <f t="shared" si="38"/>
        <v>1</v>
      </c>
      <c r="DJ26" s="265">
        <f t="shared" si="139"/>
        <v>0</v>
      </c>
      <c r="DK26" s="266">
        <f t="shared" si="140"/>
        <v>0</v>
      </c>
      <c r="DL26" s="267">
        <f t="shared" si="141"/>
        <v>0</v>
      </c>
      <c r="DM26" s="224">
        <f t="shared" si="39"/>
        <v>0</v>
      </c>
      <c r="DN26" s="225">
        <f t="shared" si="40"/>
        <v>4</v>
      </c>
      <c r="DO26" s="225">
        <f t="shared" si="41"/>
        <v>0</v>
      </c>
      <c r="DP26" s="225">
        <f t="shared" si="42"/>
        <v>9</v>
      </c>
      <c r="DQ26" s="225">
        <f t="shared" si="43"/>
        <v>0</v>
      </c>
      <c r="DR26" s="225">
        <f t="shared" si="44"/>
        <v>6</v>
      </c>
      <c r="DS26" s="225">
        <f t="shared" si="45"/>
        <v>0</v>
      </c>
      <c r="DT26" s="225">
        <f t="shared" si="46"/>
        <v>1</v>
      </c>
      <c r="DU26" s="225">
        <f t="shared" si="47"/>
        <v>0</v>
      </c>
      <c r="DV26" s="225">
        <f t="shared" si="48"/>
        <v>1</v>
      </c>
      <c r="DW26" s="225">
        <f t="shared" si="49"/>
        <v>0</v>
      </c>
      <c r="DX26" s="225">
        <f t="shared" si="50"/>
        <v>1</v>
      </c>
      <c r="DY26" s="225">
        <f t="shared" si="51"/>
        <v>0</v>
      </c>
      <c r="DZ26" s="225">
        <f t="shared" si="52"/>
        <v>1</v>
      </c>
      <c r="EA26" s="225">
        <f t="shared" si="53"/>
        <v>0</v>
      </c>
      <c r="EB26" s="225">
        <f t="shared" si="54"/>
        <v>1</v>
      </c>
      <c r="EC26" s="225">
        <f t="shared" si="55"/>
        <v>0</v>
      </c>
      <c r="ED26" s="225">
        <f t="shared" si="56"/>
        <v>1</v>
      </c>
      <c r="EE26" s="225">
        <f t="shared" si="57"/>
        <v>0</v>
      </c>
      <c r="EF26" s="225">
        <f t="shared" si="58"/>
        <v>1</v>
      </c>
      <c r="EG26" s="225">
        <f t="shared" si="59"/>
        <v>0</v>
      </c>
      <c r="EH26" s="225">
        <f t="shared" si="60"/>
        <v>1</v>
      </c>
      <c r="EI26" s="225">
        <f t="shared" si="61"/>
        <v>0</v>
      </c>
      <c r="EJ26" s="225">
        <f t="shared" si="62"/>
        <v>1</v>
      </c>
      <c r="EK26" s="225">
        <f t="shared" si="142"/>
        <v>0</v>
      </c>
      <c r="EL26" s="225">
        <f t="shared" si="143"/>
        <v>0</v>
      </c>
      <c r="EM26" s="223">
        <f t="shared" si="144"/>
        <v>0</v>
      </c>
      <c r="EN26" s="224">
        <f t="shared" si="63"/>
        <v>0</v>
      </c>
      <c r="EO26" s="225">
        <f t="shared" si="64"/>
        <v>4</v>
      </c>
      <c r="EP26" s="225">
        <f t="shared" si="65"/>
        <v>0</v>
      </c>
      <c r="EQ26" s="225">
        <f t="shared" si="66"/>
        <v>9</v>
      </c>
      <c r="ER26" s="225">
        <f t="shared" si="67"/>
        <v>0</v>
      </c>
      <c r="ES26" s="225">
        <f t="shared" si="68"/>
        <v>6</v>
      </c>
      <c r="ET26" s="225">
        <f t="shared" si="69"/>
        <v>0</v>
      </c>
      <c r="EU26" s="225">
        <f t="shared" si="70"/>
        <v>1</v>
      </c>
      <c r="EV26" s="225">
        <f t="shared" si="71"/>
        <v>0</v>
      </c>
      <c r="EW26" s="225">
        <f t="shared" si="72"/>
        <v>1</v>
      </c>
      <c r="EX26" s="225">
        <f t="shared" si="73"/>
        <v>0</v>
      </c>
      <c r="EY26" s="225">
        <f t="shared" si="74"/>
        <v>1</v>
      </c>
      <c r="EZ26" s="225">
        <f t="shared" si="75"/>
        <v>0</v>
      </c>
      <c r="FA26" s="225">
        <f t="shared" si="76"/>
        <v>1</v>
      </c>
      <c r="FB26" s="225">
        <f t="shared" si="77"/>
        <v>0</v>
      </c>
      <c r="FC26" s="225">
        <f t="shared" si="78"/>
        <v>1</v>
      </c>
      <c r="FD26" s="225">
        <f t="shared" si="79"/>
        <v>0</v>
      </c>
      <c r="FE26" s="225">
        <f t="shared" si="80"/>
        <v>1</v>
      </c>
      <c r="FF26" s="225">
        <f t="shared" si="81"/>
        <v>0</v>
      </c>
      <c r="FG26" s="225">
        <f t="shared" si="82"/>
        <v>1</v>
      </c>
      <c r="FH26" s="225">
        <f t="shared" si="83"/>
        <v>0</v>
      </c>
      <c r="FI26" s="225">
        <f t="shared" si="84"/>
        <v>1</v>
      </c>
      <c r="FJ26" s="225">
        <f t="shared" si="85"/>
        <v>0</v>
      </c>
      <c r="FK26" s="225">
        <f t="shared" si="86"/>
        <v>1</v>
      </c>
      <c r="FL26" s="225">
        <f t="shared" si="145"/>
        <v>0</v>
      </c>
      <c r="FM26" s="225">
        <f t="shared" si="146"/>
        <v>0</v>
      </c>
      <c r="FN26" s="223">
        <f t="shared" si="147"/>
        <v>0</v>
      </c>
      <c r="FO26" s="224">
        <f t="shared" si="87"/>
        <v>0</v>
      </c>
      <c r="FP26" s="225">
        <f t="shared" si="88"/>
        <v>4</v>
      </c>
      <c r="FQ26" s="225">
        <f t="shared" si="89"/>
        <v>0</v>
      </c>
      <c r="FR26" s="225">
        <f t="shared" si="90"/>
        <v>9</v>
      </c>
      <c r="FS26" s="225">
        <f t="shared" si="91"/>
        <v>0</v>
      </c>
      <c r="FT26" s="225">
        <f t="shared" si="92"/>
        <v>6</v>
      </c>
      <c r="FU26" s="225">
        <f t="shared" si="93"/>
        <v>0</v>
      </c>
      <c r="FV26" s="225">
        <f t="shared" si="94"/>
        <v>1</v>
      </c>
      <c r="FW26" s="225">
        <f t="shared" si="95"/>
        <v>0</v>
      </c>
      <c r="FX26" s="225">
        <f t="shared" si="96"/>
        <v>1</v>
      </c>
      <c r="FY26" s="225">
        <f t="shared" si="97"/>
        <v>0</v>
      </c>
      <c r="FZ26" s="225">
        <f t="shared" si="98"/>
        <v>1</v>
      </c>
      <c r="GA26" s="225">
        <f t="shared" si="99"/>
        <v>0</v>
      </c>
      <c r="GB26" s="225">
        <f t="shared" si="100"/>
        <v>1</v>
      </c>
      <c r="GC26" s="225">
        <f t="shared" si="101"/>
        <v>0</v>
      </c>
      <c r="GD26" s="225">
        <f t="shared" si="102"/>
        <v>1</v>
      </c>
      <c r="GE26" s="225">
        <f t="shared" si="103"/>
        <v>0</v>
      </c>
      <c r="GF26" s="225">
        <f t="shared" si="104"/>
        <v>1</v>
      </c>
      <c r="GG26" s="225">
        <f t="shared" si="105"/>
        <v>0</v>
      </c>
      <c r="GH26" s="225">
        <f t="shared" si="106"/>
        <v>1</v>
      </c>
      <c r="GI26" s="225">
        <f t="shared" si="107"/>
        <v>0</v>
      </c>
      <c r="GJ26" s="225">
        <f t="shared" si="108"/>
        <v>1</v>
      </c>
      <c r="GK26" s="225">
        <f t="shared" si="109"/>
        <v>0</v>
      </c>
      <c r="GL26" s="225">
        <f t="shared" si="110"/>
        <v>1</v>
      </c>
      <c r="GM26" s="225">
        <f t="shared" si="148"/>
        <v>0</v>
      </c>
      <c r="GN26" s="225">
        <f t="shared" si="149"/>
        <v>0</v>
      </c>
      <c r="GO26" s="223">
        <f t="shared" si="150"/>
        <v>0</v>
      </c>
      <c r="GP26" s="224">
        <f t="shared" si="111"/>
        <v>0</v>
      </c>
      <c r="GQ26" s="225">
        <f t="shared" si="112"/>
        <v>4</v>
      </c>
      <c r="GR26" s="225">
        <f t="shared" si="113"/>
        <v>0</v>
      </c>
      <c r="GS26" s="225">
        <f t="shared" si="114"/>
        <v>9</v>
      </c>
      <c r="GT26" s="225">
        <f t="shared" si="115"/>
        <v>0</v>
      </c>
      <c r="GU26" s="225">
        <f t="shared" si="116"/>
        <v>6</v>
      </c>
      <c r="GV26" s="225">
        <f t="shared" si="117"/>
        <v>0</v>
      </c>
      <c r="GW26" s="225">
        <f t="shared" si="118"/>
        <v>1</v>
      </c>
      <c r="GX26" s="225">
        <f t="shared" si="119"/>
        <v>0</v>
      </c>
      <c r="GY26" s="225">
        <f t="shared" si="120"/>
        <v>1</v>
      </c>
      <c r="GZ26" s="225">
        <f t="shared" si="121"/>
        <v>0</v>
      </c>
      <c r="HA26" s="225">
        <f t="shared" si="122"/>
        <v>1</v>
      </c>
      <c r="HB26" s="225">
        <f t="shared" si="123"/>
        <v>0</v>
      </c>
      <c r="HC26" s="225">
        <f t="shared" si="124"/>
        <v>1</v>
      </c>
      <c r="HD26" s="225">
        <f t="shared" si="125"/>
        <v>0</v>
      </c>
      <c r="HE26" s="225">
        <f t="shared" si="126"/>
        <v>1</v>
      </c>
      <c r="HF26" s="225">
        <f t="shared" si="127"/>
        <v>0</v>
      </c>
      <c r="HG26" s="225">
        <f t="shared" si="128"/>
        <v>1</v>
      </c>
      <c r="HH26" s="225">
        <f t="shared" si="129"/>
        <v>0</v>
      </c>
      <c r="HI26" s="225">
        <f t="shared" si="130"/>
        <v>1</v>
      </c>
      <c r="HJ26" s="225">
        <f t="shared" si="131"/>
        <v>0</v>
      </c>
      <c r="HK26" s="225">
        <f t="shared" si="132"/>
        <v>1</v>
      </c>
      <c r="HL26" s="225">
        <f t="shared" si="133"/>
        <v>0</v>
      </c>
      <c r="HM26" s="225">
        <f t="shared" si="134"/>
        <v>1</v>
      </c>
      <c r="HN26" s="225">
        <f t="shared" si="151"/>
        <v>0</v>
      </c>
      <c r="HO26" s="225">
        <f t="shared" si="152"/>
        <v>0</v>
      </c>
      <c r="HP26" s="223">
        <f t="shared" si="153"/>
        <v>0</v>
      </c>
    </row>
    <row r="27" spans="1:224" ht="15" x14ac:dyDescent="0.25">
      <c r="A27" s="123">
        <f t="shared" si="135"/>
        <v>51</v>
      </c>
      <c r="B27" s="8">
        <f>Namen!B27</f>
        <v>0</v>
      </c>
      <c r="C27" s="170">
        <f>Namen!C27</f>
        <v>0</v>
      </c>
      <c r="D27" s="170" t="str">
        <f>Namen!D27&amp;" "&amp;Namen!E27</f>
        <v xml:space="preserve"> </v>
      </c>
      <c r="E27" s="8">
        <f>Namen!F27</f>
        <v>0</v>
      </c>
      <c r="F27" s="170">
        <f>Namen!G27</f>
        <v>0</v>
      </c>
      <c r="G27" s="8">
        <f>Namen!H27</f>
        <v>0</v>
      </c>
      <c r="H27" s="8">
        <f>Namen!I27</f>
        <v>0</v>
      </c>
      <c r="I27" s="8"/>
      <c r="J27" s="8"/>
      <c r="K27" s="171">
        <f>Namen!J27</f>
        <v>0</v>
      </c>
      <c r="L27" s="8">
        <f>Namen!K27</f>
        <v>0</v>
      </c>
      <c r="M27" s="8">
        <f>Namen!L27</f>
        <v>0</v>
      </c>
      <c r="N27" s="8">
        <f>IF(sorteersom&gt;0.5,Namen!M27,1)</f>
        <v>0</v>
      </c>
      <c r="O27" s="170">
        <f>Namen!N27</f>
        <v>0</v>
      </c>
      <c r="P27" s="202">
        <f>'Ronde 4'!I$24</f>
        <v>0</v>
      </c>
      <c r="Q27" s="203">
        <f>'Ronde 4'!R$24</f>
        <v>0</v>
      </c>
      <c r="R27" s="203">
        <f>'Ronde 4'!N$24</f>
        <v>0</v>
      </c>
      <c r="S27" s="204">
        <f>'Ronde 4'!I$25</f>
        <v>0</v>
      </c>
      <c r="T27" s="203">
        <f>'Ronde 4'!R$25</f>
        <v>0</v>
      </c>
      <c r="U27" s="203">
        <f>'Ronde 4'!N$25</f>
        <v>0</v>
      </c>
      <c r="V27" s="482">
        <f>'Ronde 4'!S$24</f>
        <v>0</v>
      </c>
      <c r="W27" s="202">
        <f>'Ronde 1'!I$39</f>
        <v>0</v>
      </c>
      <c r="X27" s="204">
        <f>'Ronde 1'!Q39</f>
        <v>0</v>
      </c>
      <c r="Y27" s="273">
        <f>'Ronde 1'!N$39</f>
        <v>0</v>
      </c>
      <c r="Z27" s="273">
        <f>'Ronde 1'!P39</f>
        <v>0</v>
      </c>
      <c r="AA27" s="482">
        <f>'Ronde 1'!S$39</f>
        <v>0</v>
      </c>
      <c r="AB27" s="483">
        <f>'Ronde 2'!I$51</f>
        <v>0</v>
      </c>
      <c r="AC27" s="273">
        <f>'Ronde 2'!Q51</f>
        <v>0</v>
      </c>
      <c r="AD27" s="273">
        <f>'Ronde 2'!N$51</f>
        <v>0</v>
      </c>
      <c r="AE27" s="273">
        <f>'Ronde 2'!P51</f>
        <v>0</v>
      </c>
      <c r="AF27" s="482">
        <f>'Ronde 2'!S$51</f>
        <v>0</v>
      </c>
      <c r="AG27" s="202">
        <f>'Ronde 3'!I$63</f>
        <v>0</v>
      </c>
      <c r="AH27" s="204">
        <f>'Ronde 3'!Q63</f>
        <v>0</v>
      </c>
      <c r="AI27" s="273">
        <f>'Ronde 3'!N$63</f>
        <v>0</v>
      </c>
      <c r="AJ27" s="273">
        <f>'Ronde 3'!P63</f>
        <v>0</v>
      </c>
      <c r="AK27" s="482">
        <f>'Ronde 3'!S$63</f>
        <v>0</v>
      </c>
      <c r="AL27" s="481">
        <f t="shared" si="0"/>
        <v>0</v>
      </c>
      <c r="AM27" s="8">
        <v>22</v>
      </c>
      <c r="AN27" s="175">
        <f t="shared" si="136"/>
        <v>17</v>
      </c>
      <c r="AO27" s="176">
        <f t="shared" ca="1" si="154"/>
        <v>7.0349513789834561E-2</v>
      </c>
      <c r="AP27" s="176">
        <v>0.77738537475613456</v>
      </c>
      <c r="AQ27" s="177">
        <f t="shared" si="1"/>
        <v>140</v>
      </c>
      <c r="AR27" s="177">
        <f t="shared" si="2"/>
        <v>3000</v>
      </c>
      <c r="AS27" s="178">
        <f t="shared" si="137"/>
        <v>3157.7773853747562</v>
      </c>
      <c r="AT27" s="179">
        <f t="shared" si="3"/>
        <v>51</v>
      </c>
      <c r="AU27" s="180">
        <f t="shared" si="160"/>
        <v>5</v>
      </c>
      <c r="AV27" s="208">
        <f t="shared" si="160"/>
        <v>0</v>
      </c>
      <c r="AW27" s="206">
        <f t="shared" si="160"/>
        <v>0</v>
      </c>
      <c r="AX27" s="270">
        <f t="shared" si="160"/>
        <v>0</v>
      </c>
      <c r="AY27" s="205">
        <f t="shared" si="160"/>
        <v>0</v>
      </c>
      <c r="AZ27" s="208">
        <f t="shared" si="160"/>
        <v>0</v>
      </c>
      <c r="BA27" s="208">
        <f t="shared" si="160"/>
        <v>0</v>
      </c>
      <c r="BB27" s="208">
        <f t="shared" si="160"/>
        <v>0</v>
      </c>
      <c r="BC27" s="209">
        <f t="shared" si="160"/>
        <v>0</v>
      </c>
      <c r="BD27" s="208">
        <f t="shared" si="160"/>
        <v>0</v>
      </c>
      <c r="BE27" s="206">
        <f t="shared" si="161"/>
        <v>0</v>
      </c>
      <c r="BF27" s="208">
        <f t="shared" si="161"/>
        <v>0</v>
      </c>
      <c r="BG27" s="211">
        <f t="shared" si="161"/>
        <v>0</v>
      </c>
      <c r="BH27" s="212">
        <f t="shared" si="161"/>
        <v>0</v>
      </c>
      <c r="BI27" s="216">
        <f t="shared" si="161"/>
        <v>0</v>
      </c>
      <c r="BJ27" s="213">
        <f t="shared" si="161"/>
        <v>0</v>
      </c>
      <c r="BK27" s="212">
        <f t="shared" si="161"/>
        <v>0</v>
      </c>
      <c r="BL27" s="216">
        <f t="shared" si="161"/>
        <v>0</v>
      </c>
      <c r="BM27" s="214">
        <f t="shared" si="161"/>
        <v>0</v>
      </c>
      <c r="BN27" s="215">
        <f t="shared" si="6"/>
        <v>0</v>
      </c>
      <c r="BO27" s="211">
        <f t="shared" si="162"/>
        <v>0</v>
      </c>
      <c r="BP27" s="292">
        <f t="shared" si="162"/>
        <v>0</v>
      </c>
      <c r="BQ27" s="216">
        <f t="shared" si="162"/>
        <v>0</v>
      </c>
      <c r="BR27" s="214">
        <f t="shared" si="162"/>
        <v>0</v>
      </c>
      <c r="BS27" s="215">
        <f t="shared" si="8"/>
        <v>0</v>
      </c>
      <c r="BT27" s="211">
        <f t="shared" si="163"/>
        <v>0</v>
      </c>
      <c r="BU27" s="292">
        <f t="shared" si="163"/>
        <v>0</v>
      </c>
      <c r="BV27" s="216">
        <f t="shared" si="163"/>
        <v>0</v>
      </c>
      <c r="BW27" s="214">
        <f t="shared" si="163"/>
        <v>0</v>
      </c>
      <c r="BX27" s="215">
        <f t="shared" si="10"/>
        <v>0</v>
      </c>
      <c r="BY27" s="211">
        <f t="shared" si="164"/>
        <v>0</v>
      </c>
      <c r="BZ27" s="292">
        <f t="shared" si="164"/>
        <v>0</v>
      </c>
      <c r="CA27" s="216">
        <f t="shared" si="164"/>
        <v>0</v>
      </c>
      <c r="CB27" s="214">
        <f t="shared" si="164"/>
        <v>0</v>
      </c>
      <c r="CC27" s="215">
        <f t="shared" si="12"/>
        <v>0</v>
      </c>
      <c r="CD27" s="217">
        <f t="shared" si="13"/>
        <v>0</v>
      </c>
      <c r="CE27" s="195">
        <f t="shared" si="155"/>
        <v>0</v>
      </c>
      <c r="CF27" s="162" t="str">
        <f t="shared" si="138"/>
        <v xml:space="preserve"> </v>
      </c>
      <c r="CG27" s="218">
        <f t="shared" si="165"/>
        <v>0</v>
      </c>
      <c r="CH27" s="252">
        <f t="shared" si="165"/>
        <v>0</v>
      </c>
      <c r="CI27" s="219">
        <f t="shared" si="157"/>
        <v>0</v>
      </c>
      <c r="CJ27" s="250">
        <f t="shared" si="156"/>
        <v>0</v>
      </c>
      <c r="CK27" s="129"/>
      <c r="CL27" s="220">
        <f t="shared" si="15"/>
        <v>0</v>
      </c>
      <c r="CM27" s="221">
        <f t="shared" si="16"/>
        <v>4</v>
      </c>
      <c r="CN27" s="221">
        <f t="shared" si="17"/>
        <v>0</v>
      </c>
      <c r="CO27" s="221">
        <f t="shared" si="18"/>
        <v>9</v>
      </c>
      <c r="CP27" s="221">
        <f t="shared" si="19"/>
        <v>0</v>
      </c>
      <c r="CQ27" s="221">
        <f t="shared" si="20"/>
        <v>6</v>
      </c>
      <c r="CR27" s="221">
        <f t="shared" si="21"/>
        <v>0</v>
      </c>
      <c r="CS27" s="221">
        <f t="shared" si="22"/>
        <v>1</v>
      </c>
      <c r="CT27" s="221">
        <f t="shared" si="23"/>
        <v>0</v>
      </c>
      <c r="CU27" s="221">
        <f t="shared" si="24"/>
        <v>1</v>
      </c>
      <c r="CV27" s="221">
        <f t="shared" si="25"/>
        <v>0</v>
      </c>
      <c r="CW27" s="222">
        <f t="shared" si="26"/>
        <v>1</v>
      </c>
      <c r="CX27" s="220">
        <f t="shared" si="27"/>
        <v>0</v>
      </c>
      <c r="CY27" s="221">
        <f t="shared" si="28"/>
        <v>1</v>
      </c>
      <c r="CZ27" s="221">
        <f t="shared" si="29"/>
        <v>0</v>
      </c>
      <c r="DA27" s="221">
        <f t="shared" si="30"/>
        <v>1</v>
      </c>
      <c r="DB27" s="221">
        <f t="shared" si="31"/>
        <v>0</v>
      </c>
      <c r="DC27" s="221">
        <f t="shared" si="32"/>
        <v>1</v>
      </c>
      <c r="DD27" s="221">
        <f t="shared" si="33"/>
        <v>0</v>
      </c>
      <c r="DE27" s="221">
        <f t="shared" si="34"/>
        <v>1</v>
      </c>
      <c r="DF27" s="221">
        <f t="shared" si="35"/>
        <v>0</v>
      </c>
      <c r="DG27" s="221">
        <f t="shared" si="36"/>
        <v>1</v>
      </c>
      <c r="DH27" s="221">
        <f t="shared" si="37"/>
        <v>0</v>
      </c>
      <c r="DI27" s="222">
        <f t="shared" si="38"/>
        <v>1</v>
      </c>
      <c r="DJ27" s="265">
        <f t="shared" si="139"/>
        <v>0</v>
      </c>
      <c r="DK27" s="266">
        <f t="shared" si="140"/>
        <v>0</v>
      </c>
      <c r="DL27" s="267">
        <f t="shared" si="141"/>
        <v>0</v>
      </c>
      <c r="DM27" s="224">
        <f t="shared" si="39"/>
        <v>0</v>
      </c>
      <c r="DN27" s="225">
        <f t="shared" si="40"/>
        <v>4</v>
      </c>
      <c r="DO27" s="225">
        <f t="shared" si="41"/>
        <v>0</v>
      </c>
      <c r="DP27" s="225">
        <f t="shared" si="42"/>
        <v>9</v>
      </c>
      <c r="DQ27" s="225">
        <f t="shared" si="43"/>
        <v>0</v>
      </c>
      <c r="DR27" s="225">
        <f t="shared" si="44"/>
        <v>6</v>
      </c>
      <c r="DS27" s="225">
        <f t="shared" si="45"/>
        <v>0</v>
      </c>
      <c r="DT27" s="225">
        <f t="shared" si="46"/>
        <v>1</v>
      </c>
      <c r="DU27" s="225">
        <f t="shared" si="47"/>
        <v>0</v>
      </c>
      <c r="DV27" s="225">
        <f t="shared" si="48"/>
        <v>1</v>
      </c>
      <c r="DW27" s="225">
        <f t="shared" si="49"/>
        <v>0</v>
      </c>
      <c r="DX27" s="225">
        <f t="shared" si="50"/>
        <v>1</v>
      </c>
      <c r="DY27" s="225">
        <f t="shared" si="51"/>
        <v>0</v>
      </c>
      <c r="DZ27" s="225">
        <f t="shared" si="52"/>
        <v>1</v>
      </c>
      <c r="EA27" s="225">
        <f t="shared" si="53"/>
        <v>0</v>
      </c>
      <c r="EB27" s="225">
        <f t="shared" si="54"/>
        <v>1</v>
      </c>
      <c r="EC27" s="225">
        <f t="shared" si="55"/>
        <v>0</v>
      </c>
      <c r="ED27" s="225">
        <f t="shared" si="56"/>
        <v>1</v>
      </c>
      <c r="EE27" s="225">
        <f t="shared" si="57"/>
        <v>0</v>
      </c>
      <c r="EF27" s="225">
        <f t="shared" si="58"/>
        <v>1</v>
      </c>
      <c r="EG27" s="225">
        <f t="shared" si="59"/>
        <v>0</v>
      </c>
      <c r="EH27" s="225">
        <f t="shared" si="60"/>
        <v>1</v>
      </c>
      <c r="EI27" s="225">
        <f t="shared" si="61"/>
        <v>0</v>
      </c>
      <c r="EJ27" s="225">
        <f t="shared" si="62"/>
        <v>1</v>
      </c>
      <c r="EK27" s="225">
        <f t="shared" si="142"/>
        <v>0</v>
      </c>
      <c r="EL27" s="225">
        <f t="shared" si="143"/>
        <v>0</v>
      </c>
      <c r="EM27" s="223">
        <f t="shared" si="144"/>
        <v>0</v>
      </c>
      <c r="EN27" s="224">
        <f t="shared" si="63"/>
        <v>0</v>
      </c>
      <c r="EO27" s="225">
        <f t="shared" si="64"/>
        <v>4</v>
      </c>
      <c r="EP27" s="225">
        <f t="shared" si="65"/>
        <v>0</v>
      </c>
      <c r="EQ27" s="225">
        <f t="shared" si="66"/>
        <v>9</v>
      </c>
      <c r="ER27" s="225">
        <f t="shared" si="67"/>
        <v>0</v>
      </c>
      <c r="ES27" s="225">
        <f t="shared" si="68"/>
        <v>6</v>
      </c>
      <c r="ET27" s="225">
        <f t="shared" si="69"/>
        <v>0</v>
      </c>
      <c r="EU27" s="225">
        <f t="shared" si="70"/>
        <v>1</v>
      </c>
      <c r="EV27" s="225">
        <f t="shared" si="71"/>
        <v>0</v>
      </c>
      <c r="EW27" s="225">
        <f t="shared" si="72"/>
        <v>1</v>
      </c>
      <c r="EX27" s="225">
        <f t="shared" si="73"/>
        <v>0</v>
      </c>
      <c r="EY27" s="225">
        <f t="shared" si="74"/>
        <v>1</v>
      </c>
      <c r="EZ27" s="225">
        <f t="shared" si="75"/>
        <v>0</v>
      </c>
      <c r="FA27" s="225">
        <f t="shared" si="76"/>
        <v>1</v>
      </c>
      <c r="FB27" s="225">
        <f t="shared" si="77"/>
        <v>0</v>
      </c>
      <c r="FC27" s="225">
        <f t="shared" si="78"/>
        <v>1</v>
      </c>
      <c r="FD27" s="225">
        <f t="shared" si="79"/>
        <v>0</v>
      </c>
      <c r="FE27" s="225">
        <f t="shared" si="80"/>
        <v>1</v>
      </c>
      <c r="FF27" s="225">
        <f t="shared" si="81"/>
        <v>0</v>
      </c>
      <c r="FG27" s="225">
        <f t="shared" si="82"/>
        <v>1</v>
      </c>
      <c r="FH27" s="225">
        <f t="shared" si="83"/>
        <v>0</v>
      </c>
      <c r="FI27" s="225">
        <f t="shared" si="84"/>
        <v>1</v>
      </c>
      <c r="FJ27" s="225">
        <f t="shared" si="85"/>
        <v>0</v>
      </c>
      <c r="FK27" s="225">
        <f t="shared" si="86"/>
        <v>1</v>
      </c>
      <c r="FL27" s="225">
        <f t="shared" si="145"/>
        <v>0</v>
      </c>
      <c r="FM27" s="225">
        <f t="shared" si="146"/>
        <v>0</v>
      </c>
      <c r="FN27" s="223">
        <f t="shared" si="147"/>
        <v>0</v>
      </c>
      <c r="FO27" s="224">
        <f t="shared" si="87"/>
        <v>0</v>
      </c>
      <c r="FP27" s="225">
        <f t="shared" si="88"/>
        <v>4</v>
      </c>
      <c r="FQ27" s="225">
        <f t="shared" si="89"/>
        <v>0</v>
      </c>
      <c r="FR27" s="225">
        <f t="shared" si="90"/>
        <v>9</v>
      </c>
      <c r="FS27" s="225">
        <f t="shared" si="91"/>
        <v>0</v>
      </c>
      <c r="FT27" s="225">
        <f t="shared" si="92"/>
        <v>6</v>
      </c>
      <c r="FU27" s="225">
        <f t="shared" si="93"/>
        <v>0</v>
      </c>
      <c r="FV27" s="225">
        <f t="shared" si="94"/>
        <v>1</v>
      </c>
      <c r="FW27" s="225">
        <f t="shared" si="95"/>
        <v>0</v>
      </c>
      <c r="FX27" s="225">
        <f t="shared" si="96"/>
        <v>1</v>
      </c>
      <c r="FY27" s="225">
        <f t="shared" si="97"/>
        <v>0</v>
      </c>
      <c r="FZ27" s="225">
        <f t="shared" si="98"/>
        <v>1</v>
      </c>
      <c r="GA27" s="225">
        <f t="shared" si="99"/>
        <v>0</v>
      </c>
      <c r="GB27" s="225">
        <f t="shared" si="100"/>
        <v>1</v>
      </c>
      <c r="GC27" s="225">
        <f t="shared" si="101"/>
        <v>0</v>
      </c>
      <c r="GD27" s="225">
        <f t="shared" si="102"/>
        <v>1</v>
      </c>
      <c r="GE27" s="225">
        <f t="shared" si="103"/>
        <v>0</v>
      </c>
      <c r="GF27" s="225">
        <f t="shared" si="104"/>
        <v>1</v>
      </c>
      <c r="GG27" s="225">
        <f t="shared" si="105"/>
        <v>0</v>
      </c>
      <c r="GH27" s="225">
        <f t="shared" si="106"/>
        <v>1</v>
      </c>
      <c r="GI27" s="225">
        <f t="shared" si="107"/>
        <v>0</v>
      </c>
      <c r="GJ27" s="225">
        <f t="shared" si="108"/>
        <v>1</v>
      </c>
      <c r="GK27" s="225">
        <f t="shared" si="109"/>
        <v>0</v>
      </c>
      <c r="GL27" s="225">
        <f t="shared" si="110"/>
        <v>1</v>
      </c>
      <c r="GM27" s="225">
        <f t="shared" si="148"/>
        <v>0</v>
      </c>
      <c r="GN27" s="225">
        <f t="shared" si="149"/>
        <v>0</v>
      </c>
      <c r="GO27" s="223">
        <f t="shared" si="150"/>
        <v>0</v>
      </c>
      <c r="GP27" s="224">
        <f t="shared" si="111"/>
        <v>0</v>
      </c>
      <c r="GQ27" s="225">
        <f t="shared" si="112"/>
        <v>4</v>
      </c>
      <c r="GR27" s="225">
        <f t="shared" si="113"/>
        <v>0</v>
      </c>
      <c r="GS27" s="225">
        <f t="shared" si="114"/>
        <v>9</v>
      </c>
      <c r="GT27" s="225">
        <f t="shared" si="115"/>
        <v>0</v>
      </c>
      <c r="GU27" s="225">
        <f t="shared" si="116"/>
        <v>6</v>
      </c>
      <c r="GV27" s="225">
        <f t="shared" si="117"/>
        <v>0</v>
      </c>
      <c r="GW27" s="225">
        <f t="shared" si="118"/>
        <v>1</v>
      </c>
      <c r="GX27" s="225">
        <f t="shared" si="119"/>
        <v>0</v>
      </c>
      <c r="GY27" s="225">
        <f t="shared" si="120"/>
        <v>1</v>
      </c>
      <c r="GZ27" s="225">
        <f t="shared" si="121"/>
        <v>0</v>
      </c>
      <c r="HA27" s="225">
        <f t="shared" si="122"/>
        <v>1</v>
      </c>
      <c r="HB27" s="225">
        <f t="shared" si="123"/>
        <v>0</v>
      </c>
      <c r="HC27" s="225">
        <f t="shared" si="124"/>
        <v>1</v>
      </c>
      <c r="HD27" s="225">
        <f t="shared" si="125"/>
        <v>0</v>
      </c>
      <c r="HE27" s="225">
        <f t="shared" si="126"/>
        <v>1</v>
      </c>
      <c r="HF27" s="225">
        <f t="shared" si="127"/>
        <v>0</v>
      </c>
      <c r="HG27" s="225">
        <f t="shared" si="128"/>
        <v>1</v>
      </c>
      <c r="HH27" s="225">
        <f t="shared" si="129"/>
        <v>0</v>
      </c>
      <c r="HI27" s="225">
        <f t="shared" si="130"/>
        <v>1</v>
      </c>
      <c r="HJ27" s="225">
        <f t="shared" si="131"/>
        <v>0</v>
      </c>
      <c r="HK27" s="225">
        <f t="shared" si="132"/>
        <v>1</v>
      </c>
      <c r="HL27" s="225">
        <f t="shared" si="133"/>
        <v>0</v>
      </c>
      <c r="HM27" s="225">
        <f t="shared" si="134"/>
        <v>1</v>
      </c>
      <c r="HN27" s="225">
        <f t="shared" si="151"/>
        <v>0</v>
      </c>
      <c r="HO27" s="225">
        <f t="shared" si="152"/>
        <v>0</v>
      </c>
      <c r="HP27" s="223">
        <f t="shared" si="153"/>
        <v>0</v>
      </c>
    </row>
    <row r="28" spans="1:224" ht="15" x14ac:dyDescent="0.25">
      <c r="A28" s="123">
        <f t="shared" si="135"/>
        <v>56</v>
      </c>
      <c r="B28" s="8">
        <f>Namen!B28</f>
        <v>0</v>
      </c>
      <c r="C28" s="170">
        <f>Namen!C28</f>
        <v>0</v>
      </c>
      <c r="D28" s="170" t="str">
        <f>Namen!D28&amp;" "&amp;Namen!E28</f>
        <v xml:space="preserve"> </v>
      </c>
      <c r="E28" s="8">
        <f>Namen!F28</f>
        <v>0</v>
      </c>
      <c r="F28" s="170">
        <f>Namen!G28</f>
        <v>0</v>
      </c>
      <c r="G28" s="8">
        <f>Namen!H28</f>
        <v>0</v>
      </c>
      <c r="H28" s="8">
        <f>Namen!I28</f>
        <v>0</v>
      </c>
      <c r="I28" s="8"/>
      <c r="J28" s="8"/>
      <c r="K28" s="171">
        <f>Namen!J28</f>
        <v>0</v>
      </c>
      <c r="L28" s="8">
        <f>Namen!K28</f>
        <v>0</v>
      </c>
      <c r="M28" s="8">
        <f>Namen!L28</f>
        <v>0</v>
      </c>
      <c r="N28" s="8">
        <f>IF(sorteersom&gt;0.5,Namen!M28,1)</f>
        <v>0</v>
      </c>
      <c r="O28" s="170">
        <f>Namen!N28</f>
        <v>0</v>
      </c>
      <c r="P28" s="202">
        <f>'Ronde 4'!I$26</f>
        <v>0</v>
      </c>
      <c r="Q28" s="203">
        <f>'Ronde 4'!R$26</f>
        <v>0</v>
      </c>
      <c r="R28" s="203">
        <f>'Ronde 4'!N$26</f>
        <v>0</v>
      </c>
      <c r="S28" s="204">
        <f>'Ronde 4'!I$27</f>
        <v>0</v>
      </c>
      <c r="T28" s="203">
        <f>'Ronde 4'!R$27</f>
        <v>0</v>
      </c>
      <c r="U28" s="203">
        <f>'Ronde 4'!N$27</f>
        <v>0</v>
      </c>
      <c r="V28" s="482">
        <f>'Ronde 4'!S$26</f>
        <v>0</v>
      </c>
      <c r="W28" s="202">
        <f>'Ronde 1'!I$40</f>
        <v>0</v>
      </c>
      <c r="X28" s="204">
        <f>'Ronde 1'!Q40</f>
        <v>0</v>
      </c>
      <c r="Y28" s="273">
        <f>'Ronde 1'!N$40</f>
        <v>0</v>
      </c>
      <c r="Z28" s="273">
        <f>'Ronde 1'!P40</f>
        <v>0</v>
      </c>
      <c r="AA28" s="482">
        <f>'Ronde 1'!S$40</f>
        <v>0</v>
      </c>
      <c r="AB28" s="483">
        <f>'Ronde 2'!I$52</f>
        <v>0</v>
      </c>
      <c r="AC28" s="273">
        <f>'Ronde 2'!Q52</f>
        <v>0</v>
      </c>
      <c r="AD28" s="273">
        <f>'Ronde 2'!N$52</f>
        <v>0</v>
      </c>
      <c r="AE28" s="273">
        <f>'Ronde 2'!P52</f>
        <v>0</v>
      </c>
      <c r="AF28" s="482">
        <f>'Ronde 2'!S$52</f>
        <v>0</v>
      </c>
      <c r="AG28" s="202">
        <f>'Ronde 3'!I$64</f>
        <v>0</v>
      </c>
      <c r="AH28" s="204">
        <f>'Ronde 3'!Q64</f>
        <v>0</v>
      </c>
      <c r="AI28" s="273">
        <f>'Ronde 3'!N$64</f>
        <v>0</v>
      </c>
      <c r="AJ28" s="273">
        <f>'Ronde 3'!P64</f>
        <v>0</v>
      </c>
      <c r="AK28" s="482">
        <f>'Ronde 3'!S$64</f>
        <v>0</v>
      </c>
      <c r="AL28" s="481">
        <f t="shared" si="0"/>
        <v>0</v>
      </c>
      <c r="AM28" s="8">
        <v>23</v>
      </c>
      <c r="AN28" s="175">
        <f t="shared" si="136"/>
        <v>17</v>
      </c>
      <c r="AO28" s="176">
        <f t="shared" ca="1" si="154"/>
        <v>0.51125035234973826</v>
      </c>
      <c r="AP28" s="176">
        <v>0.88549143499640248</v>
      </c>
      <c r="AQ28" s="177">
        <f t="shared" si="1"/>
        <v>140</v>
      </c>
      <c r="AR28" s="177">
        <f t="shared" si="2"/>
        <v>3000</v>
      </c>
      <c r="AS28" s="178">
        <f t="shared" si="137"/>
        <v>3157.8854914349963</v>
      </c>
      <c r="AT28" s="179">
        <f t="shared" si="3"/>
        <v>56</v>
      </c>
      <c r="AU28" s="180">
        <f t="shared" si="160"/>
        <v>6</v>
      </c>
      <c r="AV28" s="208">
        <f t="shared" si="160"/>
        <v>0</v>
      </c>
      <c r="AW28" s="206">
        <f t="shared" si="160"/>
        <v>0</v>
      </c>
      <c r="AX28" s="270">
        <f t="shared" si="160"/>
        <v>0</v>
      </c>
      <c r="AY28" s="205">
        <f t="shared" si="160"/>
        <v>0</v>
      </c>
      <c r="AZ28" s="208">
        <f t="shared" si="160"/>
        <v>0</v>
      </c>
      <c r="BA28" s="208">
        <f t="shared" si="160"/>
        <v>0</v>
      </c>
      <c r="BB28" s="208">
        <f t="shared" si="160"/>
        <v>0</v>
      </c>
      <c r="BC28" s="209">
        <f t="shared" si="160"/>
        <v>0</v>
      </c>
      <c r="BD28" s="208">
        <f t="shared" si="160"/>
        <v>0</v>
      </c>
      <c r="BE28" s="206">
        <f t="shared" si="161"/>
        <v>0</v>
      </c>
      <c r="BF28" s="208">
        <f t="shared" si="161"/>
        <v>0</v>
      </c>
      <c r="BG28" s="211">
        <f t="shared" si="161"/>
        <v>0</v>
      </c>
      <c r="BH28" s="212">
        <f t="shared" si="161"/>
        <v>0</v>
      </c>
      <c r="BI28" s="216">
        <f t="shared" si="161"/>
        <v>0</v>
      </c>
      <c r="BJ28" s="213">
        <f t="shared" si="161"/>
        <v>0</v>
      </c>
      <c r="BK28" s="212">
        <f t="shared" si="161"/>
        <v>0</v>
      </c>
      <c r="BL28" s="216">
        <f t="shared" si="161"/>
        <v>0</v>
      </c>
      <c r="BM28" s="214">
        <f t="shared" si="161"/>
        <v>0</v>
      </c>
      <c r="BN28" s="215">
        <f t="shared" si="6"/>
        <v>0</v>
      </c>
      <c r="BO28" s="211">
        <f t="shared" si="162"/>
        <v>0</v>
      </c>
      <c r="BP28" s="292">
        <f t="shared" si="162"/>
        <v>0</v>
      </c>
      <c r="BQ28" s="216">
        <f t="shared" si="162"/>
        <v>0</v>
      </c>
      <c r="BR28" s="214">
        <f t="shared" si="162"/>
        <v>0</v>
      </c>
      <c r="BS28" s="215">
        <f t="shared" si="8"/>
        <v>0</v>
      </c>
      <c r="BT28" s="211">
        <f t="shared" si="163"/>
        <v>0</v>
      </c>
      <c r="BU28" s="292">
        <f t="shared" si="163"/>
        <v>0</v>
      </c>
      <c r="BV28" s="216">
        <f t="shared" si="163"/>
        <v>0</v>
      </c>
      <c r="BW28" s="214">
        <f t="shared" si="163"/>
        <v>0</v>
      </c>
      <c r="BX28" s="215">
        <f t="shared" si="10"/>
        <v>0</v>
      </c>
      <c r="BY28" s="211">
        <f t="shared" si="164"/>
        <v>0</v>
      </c>
      <c r="BZ28" s="292">
        <f t="shared" si="164"/>
        <v>0</v>
      </c>
      <c r="CA28" s="216">
        <f t="shared" si="164"/>
        <v>0</v>
      </c>
      <c r="CB28" s="214">
        <f t="shared" si="164"/>
        <v>0</v>
      </c>
      <c r="CC28" s="215">
        <f t="shared" si="12"/>
        <v>0</v>
      </c>
      <c r="CD28" s="217">
        <f t="shared" si="13"/>
        <v>0</v>
      </c>
      <c r="CE28" s="195">
        <f t="shared" si="155"/>
        <v>0</v>
      </c>
      <c r="CF28" s="162" t="str">
        <f t="shared" si="138"/>
        <v xml:space="preserve"> </v>
      </c>
      <c r="CG28" s="218">
        <f t="shared" si="165"/>
        <v>0</v>
      </c>
      <c r="CH28" s="252">
        <f t="shared" si="165"/>
        <v>0</v>
      </c>
      <c r="CI28" s="219">
        <f t="shared" si="157"/>
        <v>0</v>
      </c>
      <c r="CJ28" s="250">
        <f t="shared" si="156"/>
        <v>0</v>
      </c>
      <c r="CK28" s="129"/>
      <c r="CL28" s="220">
        <f t="shared" si="15"/>
        <v>0</v>
      </c>
      <c r="CM28" s="221">
        <f t="shared" si="16"/>
        <v>4</v>
      </c>
      <c r="CN28" s="221">
        <f t="shared" si="17"/>
        <v>0</v>
      </c>
      <c r="CO28" s="221">
        <f t="shared" si="18"/>
        <v>9</v>
      </c>
      <c r="CP28" s="221">
        <f t="shared" si="19"/>
        <v>0</v>
      </c>
      <c r="CQ28" s="221">
        <f t="shared" si="20"/>
        <v>6</v>
      </c>
      <c r="CR28" s="221">
        <f t="shared" si="21"/>
        <v>0</v>
      </c>
      <c r="CS28" s="221">
        <f t="shared" si="22"/>
        <v>1</v>
      </c>
      <c r="CT28" s="221">
        <f t="shared" si="23"/>
        <v>0</v>
      </c>
      <c r="CU28" s="221">
        <f t="shared" si="24"/>
        <v>1</v>
      </c>
      <c r="CV28" s="221">
        <f t="shared" si="25"/>
        <v>0</v>
      </c>
      <c r="CW28" s="222">
        <f t="shared" si="26"/>
        <v>1</v>
      </c>
      <c r="CX28" s="220">
        <f t="shared" si="27"/>
        <v>0</v>
      </c>
      <c r="CY28" s="221">
        <f t="shared" si="28"/>
        <v>1</v>
      </c>
      <c r="CZ28" s="221">
        <f t="shared" si="29"/>
        <v>0</v>
      </c>
      <c r="DA28" s="221">
        <f t="shared" si="30"/>
        <v>1</v>
      </c>
      <c r="DB28" s="221">
        <f t="shared" si="31"/>
        <v>0</v>
      </c>
      <c r="DC28" s="221">
        <f t="shared" si="32"/>
        <v>1</v>
      </c>
      <c r="DD28" s="221">
        <f t="shared" si="33"/>
        <v>0</v>
      </c>
      <c r="DE28" s="221">
        <f t="shared" si="34"/>
        <v>1</v>
      </c>
      <c r="DF28" s="221">
        <f t="shared" si="35"/>
        <v>0</v>
      </c>
      <c r="DG28" s="221">
        <f t="shared" si="36"/>
        <v>1</v>
      </c>
      <c r="DH28" s="221">
        <f t="shared" si="37"/>
        <v>0</v>
      </c>
      <c r="DI28" s="222">
        <f t="shared" si="38"/>
        <v>1</v>
      </c>
      <c r="DJ28" s="265">
        <f t="shared" si="139"/>
        <v>0</v>
      </c>
      <c r="DK28" s="266">
        <f t="shared" si="140"/>
        <v>0</v>
      </c>
      <c r="DL28" s="267">
        <f t="shared" si="141"/>
        <v>0</v>
      </c>
      <c r="DM28" s="224">
        <f t="shared" si="39"/>
        <v>0</v>
      </c>
      <c r="DN28" s="225">
        <f t="shared" si="40"/>
        <v>4</v>
      </c>
      <c r="DO28" s="225">
        <f t="shared" si="41"/>
        <v>0</v>
      </c>
      <c r="DP28" s="225">
        <f t="shared" si="42"/>
        <v>9</v>
      </c>
      <c r="DQ28" s="225">
        <f t="shared" si="43"/>
        <v>0</v>
      </c>
      <c r="DR28" s="225">
        <f t="shared" si="44"/>
        <v>6</v>
      </c>
      <c r="DS28" s="225">
        <f t="shared" si="45"/>
        <v>0</v>
      </c>
      <c r="DT28" s="225">
        <f t="shared" si="46"/>
        <v>1</v>
      </c>
      <c r="DU28" s="225">
        <f t="shared" si="47"/>
        <v>0</v>
      </c>
      <c r="DV28" s="225">
        <f t="shared" si="48"/>
        <v>1</v>
      </c>
      <c r="DW28" s="225">
        <f t="shared" si="49"/>
        <v>0</v>
      </c>
      <c r="DX28" s="225">
        <f t="shared" si="50"/>
        <v>1</v>
      </c>
      <c r="DY28" s="225">
        <f t="shared" si="51"/>
        <v>0</v>
      </c>
      <c r="DZ28" s="225">
        <f t="shared" si="52"/>
        <v>1</v>
      </c>
      <c r="EA28" s="225">
        <f t="shared" si="53"/>
        <v>0</v>
      </c>
      <c r="EB28" s="225">
        <f t="shared" si="54"/>
        <v>1</v>
      </c>
      <c r="EC28" s="225">
        <f t="shared" si="55"/>
        <v>0</v>
      </c>
      <c r="ED28" s="225">
        <f t="shared" si="56"/>
        <v>1</v>
      </c>
      <c r="EE28" s="225">
        <f t="shared" si="57"/>
        <v>0</v>
      </c>
      <c r="EF28" s="225">
        <f t="shared" si="58"/>
        <v>1</v>
      </c>
      <c r="EG28" s="225">
        <f t="shared" si="59"/>
        <v>0</v>
      </c>
      <c r="EH28" s="225">
        <f t="shared" si="60"/>
        <v>1</v>
      </c>
      <c r="EI28" s="225">
        <f t="shared" si="61"/>
        <v>0</v>
      </c>
      <c r="EJ28" s="225">
        <f t="shared" si="62"/>
        <v>1</v>
      </c>
      <c r="EK28" s="225">
        <f t="shared" si="142"/>
        <v>0</v>
      </c>
      <c r="EL28" s="225">
        <f t="shared" si="143"/>
        <v>0</v>
      </c>
      <c r="EM28" s="223">
        <f t="shared" si="144"/>
        <v>0</v>
      </c>
      <c r="EN28" s="224">
        <f t="shared" si="63"/>
        <v>0</v>
      </c>
      <c r="EO28" s="225">
        <f t="shared" si="64"/>
        <v>4</v>
      </c>
      <c r="EP28" s="225">
        <f t="shared" si="65"/>
        <v>0</v>
      </c>
      <c r="EQ28" s="225">
        <f t="shared" si="66"/>
        <v>9</v>
      </c>
      <c r="ER28" s="225">
        <f t="shared" si="67"/>
        <v>0</v>
      </c>
      <c r="ES28" s="225">
        <f t="shared" si="68"/>
        <v>6</v>
      </c>
      <c r="ET28" s="225">
        <f t="shared" si="69"/>
        <v>0</v>
      </c>
      <c r="EU28" s="225">
        <f t="shared" si="70"/>
        <v>1</v>
      </c>
      <c r="EV28" s="225">
        <f t="shared" si="71"/>
        <v>0</v>
      </c>
      <c r="EW28" s="225">
        <f t="shared" si="72"/>
        <v>1</v>
      </c>
      <c r="EX28" s="225">
        <f t="shared" si="73"/>
        <v>0</v>
      </c>
      <c r="EY28" s="225">
        <f t="shared" si="74"/>
        <v>1</v>
      </c>
      <c r="EZ28" s="225">
        <f t="shared" si="75"/>
        <v>0</v>
      </c>
      <c r="FA28" s="225">
        <f t="shared" si="76"/>
        <v>1</v>
      </c>
      <c r="FB28" s="225">
        <f t="shared" si="77"/>
        <v>0</v>
      </c>
      <c r="FC28" s="225">
        <f t="shared" si="78"/>
        <v>1</v>
      </c>
      <c r="FD28" s="225">
        <f t="shared" si="79"/>
        <v>0</v>
      </c>
      <c r="FE28" s="225">
        <f t="shared" si="80"/>
        <v>1</v>
      </c>
      <c r="FF28" s="225">
        <f t="shared" si="81"/>
        <v>0</v>
      </c>
      <c r="FG28" s="225">
        <f t="shared" si="82"/>
        <v>1</v>
      </c>
      <c r="FH28" s="225">
        <f t="shared" si="83"/>
        <v>0</v>
      </c>
      <c r="FI28" s="225">
        <f t="shared" si="84"/>
        <v>1</v>
      </c>
      <c r="FJ28" s="225">
        <f t="shared" si="85"/>
        <v>0</v>
      </c>
      <c r="FK28" s="225">
        <f t="shared" si="86"/>
        <v>1</v>
      </c>
      <c r="FL28" s="225">
        <f t="shared" si="145"/>
        <v>0</v>
      </c>
      <c r="FM28" s="225">
        <f t="shared" si="146"/>
        <v>0</v>
      </c>
      <c r="FN28" s="223">
        <f t="shared" si="147"/>
        <v>0</v>
      </c>
      <c r="FO28" s="224">
        <f t="shared" si="87"/>
        <v>0</v>
      </c>
      <c r="FP28" s="225">
        <f t="shared" si="88"/>
        <v>4</v>
      </c>
      <c r="FQ28" s="225">
        <f t="shared" si="89"/>
        <v>0</v>
      </c>
      <c r="FR28" s="225">
        <f t="shared" si="90"/>
        <v>9</v>
      </c>
      <c r="FS28" s="225">
        <f t="shared" si="91"/>
        <v>0</v>
      </c>
      <c r="FT28" s="225">
        <f t="shared" si="92"/>
        <v>6</v>
      </c>
      <c r="FU28" s="225">
        <f t="shared" si="93"/>
        <v>0</v>
      </c>
      <c r="FV28" s="225">
        <f t="shared" si="94"/>
        <v>1</v>
      </c>
      <c r="FW28" s="225">
        <f t="shared" si="95"/>
        <v>0</v>
      </c>
      <c r="FX28" s="225">
        <f t="shared" si="96"/>
        <v>1</v>
      </c>
      <c r="FY28" s="225">
        <f t="shared" si="97"/>
        <v>0</v>
      </c>
      <c r="FZ28" s="225">
        <f t="shared" si="98"/>
        <v>1</v>
      </c>
      <c r="GA28" s="225">
        <f t="shared" si="99"/>
        <v>0</v>
      </c>
      <c r="GB28" s="225">
        <f t="shared" si="100"/>
        <v>1</v>
      </c>
      <c r="GC28" s="225">
        <f t="shared" si="101"/>
        <v>0</v>
      </c>
      <c r="GD28" s="225">
        <f t="shared" si="102"/>
        <v>1</v>
      </c>
      <c r="GE28" s="225">
        <f t="shared" si="103"/>
        <v>0</v>
      </c>
      <c r="GF28" s="225">
        <f t="shared" si="104"/>
        <v>1</v>
      </c>
      <c r="GG28" s="225">
        <f t="shared" si="105"/>
        <v>0</v>
      </c>
      <c r="GH28" s="225">
        <f t="shared" si="106"/>
        <v>1</v>
      </c>
      <c r="GI28" s="225">
        <f t="shared" si="107"/>
        <v>0</v>
      </c>
      <c r="GJ28" s="225">
        <f t="shared" si="108"/>
        <v>1</v>
      </c>
      <c r="GK28" s="225">
        <f t="shared" si="109"/>
        <v>0</v>
      </c>
      <c r="GL28" s="225">
        <f t="shared" si="110"/>
        <v>1</v>
      </c>
      <c r="GM28" s="225">
        <f t="shared" si="148"/>
        <v>0</v>
      </c>
      <c r="GN28" s="225">
        <f t="shared" si="149"/>
        <v>0</v>
      </c>
      <c r="GO28" s="223">
        <f t="shared" si="150"/>
        <v>0</v>
      </c>
      <c r="GP28" s="224">
        <f t="shared" si="111"/>
        <v>0</v>
      </c>
      <c r="GQ28" s="225">
        <f t="shared" si="112"/>
        <v>4</v>
      </c>
      <c r="GR28" s="225">
        <f t="shared" si="113"/>
        <v>0</v>
      </c>
      <c r="GS28" s="225">
        <f t="shared" si="114"/>
        <v>9</v>
      </c>
      <c r="GT28" s="225">
        <f t="shared" si="115"/>
        <v>0</v>
      </c>
      <c r="GU28" s="225">
        <f t="shared" si="116"/>
        <v>6</v>
      </c>
      <c r="GV28" s="225">
        <f t="shared" si="117"/>
        <v>0</v>
      </c>
      <c r="GW28" s="225">
        <f t="shared" si="118"/>
        <v>1</v>
      </c>
      <c r="GX28" s="225">
        <f t="shared" si="119"/>
        <v>0</v>
      </c>
      <c r="GY28" s="225">
        <f t="shared" si="120"/>
        <v>1</v>
      </c>
      <c r="GZ28" s="225">
        <f t="shared" si="121"/>
        <v>0</v>
      </c>
      <c r="HA28" s="225">
        <f t="shared" si="122"/>
        <v>1</v>
      </c>
      <c r="HB28" s="225">
        <f t="shared" si="123"/>
        <v>0</v>
      </c>
      <c r="HC28" s="225">
        <f t="shared" si="124"/>
        <v>1</v>
      </c>
      <c r="HD28" s="225">
        <f t="shared" si="125"/>
        <v>0</v>
      </c>
      <c r="HE28" s="225">
        <f t="shared" si="126"/>
        <v>1</v>
      </c>
      <c r="HF28" s="225">
        <f t="shared" si="127"/>
        <v>0</v>
      </c>
      <c r="HG28" s="225">
        <f t="shared" si="128"/>
        <v>1</v>
      </c>
      <c r="HH28" s="225">
        <f t="shared" si="129"/>
        <v>0</v>
      </c>
      <c r="HI28" s="225">
        <f t="shared" si="130"/>
        <v>1</v>
      </c>
      <c r="HJ28" s="225">
        <f t="shared" si="131"/>
        <v>0</v>
      </c>
      <c r="HK28" s="225">
        <f t="shared" si="132"/>
        <v>1</v>
      </c>
      <c r="HL28" s="225">
        <f t="shared" si="133"/>
        <v>0</v>
      </c>
      <c r="HM28" s="225">
        <f t="shared" si="134"/>
        <v>1</v>
      </c>
      <c r="HN28" s="225">
        <f t="shared" si="151"/>
        <v>0</v>
      </c>
      <c r="HO28" s="225">
        <f t="shared" si="152"/>
        <v>0</v>
      </c>
      <c r="HP28" s="223">
        <f t="shared" si="153"/>
        <v>0</v>
      </c>
    </row>
    <row r="29" spans="1:224" s="124" customFormat="1" ht="15" x14ac:dyDescent="0.25">
      <c r="A29" s="124">
        <f t="shared" si="135"/>
        <v>59</v>
      </c>
      <c r="B29" s="226">
        <f>Namen!B29</f>
        <v>0</v>
      </c>
      <c r="C29" s="227">
        <f>Namen!C29</f>
        <v>0</v>
      </c>
      <c r="D29" s="227" t="str">
        <f>Namen!D29&amp;" "&amp;Namen!E29</f>
        <v xml:space="preserve"> </v>
      </c>
      <c r="E29" s="226">
        <f>Namen!F29</f>
        <v>0</v>
      </c>
      <c r="F29" s="227">
        <f>Namen!G29</f>
        <v>0</v>
      </c>
      <c r="G29" s="226">
        <f>Namen!H29</f>
        <v>0</v>
      </c>
      <c r="H29" s="226">
        <f>Namen!I29</f>
        <v>0</v>
      </c>
      <c r="I29" s="226"/>
      <c r="J29" s="226"/>
      <c r="K29" s="228">
        <f>Namen!J29</f>
        <v>0</v>
      </c>
      <c r="L29" s="226">
        <f>Namen!K29</f>
        <v>0</v>
      </c>
      <c r="M29" s="226">
        <f>Namen!L29</f>
        <v>0</v>
      </c>
      <c r="N29" s="226">
        <f>IF(sorteersom&gt;0.5,Namen!M29,1)</f>
        <v>0</v>
      </c>
      <c r="O29" s="227">
        <f>Namen!N29</f>
        <v>0</v>
      </c>
      <c r="P29" s="229">
        <f>'Ronde 4'!I$28</f>
        <v>0</v>
      </c>
      <c r="Q29" s="230">
        <f>'Ronde 4'!R$28</f>
        <v>0</v>
      </c>
      <c r="R29" s="230">
        <f>'Ronde 4'!N$28</f>
        <v>0</v>
      </c>
      <c r="S29" s="231">
        <f>'Ronde 4'!I$29</f>
        <v>0</v>
      </c>
      <c r="T29" s="230">
        <f>'Ronde 4'!R$29</f>
        <v>0</v>
      </c>
      <c r="U29" s="230">
        <f>'Ronde 4'!N$29</f>
        <v>0</v>
      </c>
      <c r="V29" s="485">
        <f>'Ronde 4'!S$28</f>
        <v>0</v>
      </c>
      <c r="W29" s="229">
        <f>'Ronde 1'!I$41</f>
        <v>0</v>
      </c>
      <c r="X29" s="231">
        <f>'Ronde 1'!Q41</f>
        <v>0</v>
      </c>
      <c r="Y29" s="484">
        <f>'Ronde 1'!N$41</f>
        <v>0</v>
      </c>
      <c r="Z29" s="484">
        <f>'Ronde 1'!P41</f>
        <v>0</v>
      </c>
      <c r="AA29" s="485">
        <f>'Ronde 1'!S$41</f>
        <v>0</v>
      </c>
      <c r="AB29" s="486">
        <f>'Ronde 2'!I$53</f>
        <v>0</v>
      </c>
      <c r="AC29" s="484">
        <f>'Ronde 2'!Q53</f>
        <v>0</v>
      </c>
      <c r="AD29" s="484">
        <f>'Ronde 2'!N$53</f>
        <v>0</v>
      </c>
      <c r="AE29" s="484">
        <f>'Ronde 2'!P53</f>
        <v>0</v>
      </c>
      <c r="AF29" s="485">
        <f>'Ronde 2'!S$53</f>
        <v>0</v>
      </c>
      <c r="AG29" s="229">
        <f>'Ronde 3'!I$65</f>
        <v>0</v>
      </c>
      <c r="AH29" s="231">
        <f>'Ronde 3'!Q65</f>
        <v>0</v>
      </c>
      <c r="AI29" s="484">
        <f>'Ronde 3'!N$65</f>
        <v>0</v>
      </c>
      <c r="AJ29" s="484">
        <f>'Ronde 3'!P65</f>
        <v>0</v>
      </c>
      <c r="AK29" s="485">
        <f>'Ronde 3'!S$65</f>
        <v>0</v>
      </c>
      <c r="AL29" s="487">
        <f t="shared" si="0"/>
        <v>0</v>
      </c>
      <c r="AM29" s="132">
        <v>24</v>
      </c>
      <c r="AN29" s="232">
        <f t="shared" si="136"/>
        <v>17</v>
      </c>
      <c r="AO29" s="233">
        <f t="shared" ca="1" si="154"/>
        <v>0.96543990797316614</v>
      </c>
      <c r="AP29" s="233">
        <v>0.99485049618712762</v>
      </c>
      <c r="AQ29" s="177">
        <f t="shared" si="1"/>
        <v>140</v>
      </c>
      <c r="AR29" s="177">
        <f t="shared" si="2"/>
        <v>3000</v>
      </c>
      <c r="AS29" s="234">
        <f t="shared" si="137"/>
        <v>3157.9948504961872</v>
      </c>
      <c r="AT29" s="179">
        <f t="shared" si="3"/>
        <v>59</v>
      </c>
      <c r="AU29" s="180">
        <f t="shared" si="160"/>
        <v>7</v>
      </c>
      <c r="AV29" s="208">
        <f t="shared" si="160"/>
        <v>0</v>
      </c>
      <c r="AW29" s="206">
        <f t="shared" si="160"/>
        <v>0</v>
      </c>
      <c r="AX29" s="270">
        <f t="shared" si="160"/>
        <v>0</v>
      </c>
      <c r="AY29" s="205">
        <f t="shared" si="160"/>
        <v>0</v>
      </c>
      <c r="AZ29" s="208">
        <f t="shared" si="160"/>
        <v>0</v>
      </c>
      <c r="BA29" s="208">
        <f t="shared" si="160"/>
        <v>0</v>
      </c>
      <c r="BB29" s="208">
        <f t="shared" si="160"/>
        <v>0</v>
      </c>
      <c r="BC29" s="209">
        <f t="shared" si="160"/>
        <v>0</v>
      </c>
      <c r="BD29" s="208">
        <f t="shared" si="160"/>
        <v>0</v>
      </c>
      <c r="BE29" s="206">
        <f t="shared" si="161"/>
        <v>0</v>
      </c>
      <c r="BF29" s="208">
        <f t="shared" si="161"/>
        <v>0</v>
      </c>
      <c r="BG29" s="211">
        <f t="shared" si="161"/>
        <v>0</v>
      </c>
      <c r="BH29" s="212">
        <f t="shared" si="161"/>
        <v>0</v>
      </c>
      <c r="BI29" s="216">
        <f t="shared" si="161"/>
        <v>0</v>
      </c>
      <c r="BJ29" s="213">
        <f t="shared" si="161"/>
        <v>0</v>
      </c>
      <c r="BK29" s="212">
        <f t="shared" si="161"/>
        <v>0</v>
      </c>
      <c r="BL29" s="216">
        <f t="shared" si="161"/>
        <v>0</v>
      </c>
      <c r="BM29" s="214">
        <f t="shared" si="161"/>
        <v>0</v>
      </c>
      <c r="BN29" s="215">
        <f t="shared" si="6"/>
        <v>0</v>
      </c>
      <c r="BO29" s="211">
        <f t="shared" si="162"/>
        <v>0</v>
      </c>
      <c r="BP29" s="292">
        <f t="shared" si="162"/>
        <v>0</v>
      </c>
      <c r="BQ29" s="216">
        <f t="shared" si="162"/>
        <v>0</v>
      </c>
      <c r="BR29" s="214">
        <f t="shared" si="162"/>
        <v>0</v>
      </c>
      <c r="BS29" s="215">
        <f t="shared" si="8"/>
        <v>0</v>
      </c>
      <c r="BT29" s="211">
        <f t="shared" si="163"/>
        <v>0</v>
      </c>
      <c r="BU29" s="292">
        <f t="shared" si="163"/>
        <v>0</v>
      </c>
      <c r="BV29" s="216">
        <f t="shared" si="163"/>
        <v>0</v>
      </c>
      <c r="BW29" s="214">
        <f t="shared" si="163"/>
        <v>0</v>
      </c>
      <c r="BX29" s="215">
        <f t="shared" si="10"/>
        <v>0</v>
      </c>
      <c r="BY29" s="211">
        <f t="shared" si="164"/>
        <v>0</v>
      </c>
      <c r="BZ29" s="292">
        <f t="shared" si="164"/>
        <v>0</v>
      </c>
      <c r="CA29" s="216">
        <f t="shared" si="164"/>
        <v>0</v>
      </c>
      <c r="CB29" s="214">
        <f t="shared" si="164"/>
        <v>0</v>
      </c>
      <c r="CC29" s="215">
        <f t="shared" si="12"/>
        <v>0</v>
      </c>
      <c r="CD29" s="217">
        <f t="shared" si="13"/>
        <v>0</v>
      </c>
      <c r="CE29" s="195">
        <f t="shared" si="155"/>
        <v>0</v>
      </c>
      <c r="CF29" s="162" t="str">
        <f t="shared" si="138"/>
        <v xml:space="preserve"> </v>
      </c>
      <c r="CG29" s="218">
        <f t="shared" si="165"/>
        <v>0</v>
      </c>
      <c r="CH29" s="252">
        <f t="shared" si="165"/>
        <v>0</v>
      </c>
      <c r="CI29" s="219">
        <f t="shared" si="157"/>
        <v>0</v>
      </c>
      <c r="CJ29" s="250">
        <f t="shared" si="156"/>
        <v>0</v>
      </c>
      <c r="CK29" s="225"/>
      <c r="CL29" s="220">
        <f t="shared" si="15"/>
        <v>0</v>
      </c>
      <c r="CM29" s="221">
        <f t="shared" si="16"/>
        <v>4</v>
      </c>
      <c r="CN29" s="221">
        <f t="shared" si="17"/>
        <v>0</v>
      </c>
      <c r="CO29" s="221">
        <f t="shared" si="18"/>
        <v>9</v>
      </c>
      <c r="CP29" s="221">
        <f t="shared" si="19"/>
        <v>0</v>
      </c>
      <c r="CQ29" s="221">
        <f t="shared" si="20"/>
        <v>6</v>
      </c>
      <c r="CR29" s="221">
        <f t="shared" si="21"/>
        <v>0</v>
      </c>
      <c r="CS29" s="221">
        <f t="shared" si="22"/>
        <v>1</v>
      </c>
      <c r="CT29" s="221">
        <f t="shared" si="23"/>
        <v>0</v>
      </c>
      <c r="CU29" s="221">
        <f t="shared" si="24"/>
        <v>1</v>
      </c>
      <c r="CV29" s="221">
        <f t="shared" si="25"/>
        <v>0</v>
      </c>
      <c r="CW29" s="222">
        <f t="shared" si="26"/>
        <v>1</v>
      </c>
      <c r="CX29" s="220">
        <f t="shared" si="27"/>
        <v>0</v>
      </c>
      <c r="CY29" s="221">
        <f t="shared" si="28"/>
        <v>1</v>
      </c>
      <c r="CZ29" s="221">
        <f t="shared" si="29"/>
        <v>0</v>
      </c>
      <c r="DA29" s="221">
        <f t="shared" si="30"/>
        <v>1</v>
      </c>
      <c r="DB29" s="221">
        <f t="shared" si="31"/>
        <v>0</v>
      </c>
      <c r="DC29" s="221">
        <f t="shared" si="32"/>
        <v>1</v>
      </c>
      <c r="DD29" s="221">
        <f t="shared" si="33"/>
        <v>0</v>
      </c>
      <c r="DE29" s="221">
        <f t="shared" si="34"/>
        <v>1</v>
      </c>
      <c r="DF29" s="221">
        <f t="shared" si="35"/>
        <v>0</v>
      </c>
      <c r="DG29" s="221">
        <f t="shared" si="36"/>
        <v>1</v>
      </c>
      <c r="DH29" s="221">
        <f t="shared" si="37"/>
        <v>0</v>
      </c>
      <c r="DI29" s="222">
        <f t="shared" si="38"/>
        <v>1</v>
      </c>
      <c r="DJ29" s="265">
        <f t="shared" si="139"/>
        <v>0</v>
      </c>
      <c r="DK29" s="266">
        <f t="shared" si="140"/>
        <v>0</v>
      </c>
      <c r="DL29" s="267">
        <f t="shared" si="141"/>
        <v>0</v>
      </c>
      <c r="DM29" s="224">
        <f t="shared" si="39"/>
        <v>0</v>
      </c>
      <c r="DN29" s="225">
        <f t="shared" si="40"/>
        <v>4</v>
      </c>
      <c r="DO29" s="225">
        <f t="shared" si="41"/>
        <v>0</v>
      </c>
      <c r="DP29" s="225">
        <f t="shared" si="42"/>
        <v>9</v>
      </c>
      <c r="DQ29" s="225">
        <f t="shared" si="43"/>
        <v>0</v>
      </c>
      <c r="DR29" s="225">
        <f t="shared" si="44"/>
        <v>6</v>
      </c>
      <c r="DS29" s="225">
        <f t="shared" si="45"/>
        <v>0</v>
      </c>
      <c r="DT29" s="225">
        <f t="shared" si="46"/>
        <v>1</v>
      </c>
      <c r="DU29" s="225">
        <f t="shared" si="47"/>
        <v>0</v>
      </c>
      <c r="DV29" s="225">
        <f t="shared" si="48"/>
        <v>1</v>
      </c>
      <c r="DW29" s="225">
        <f t="shared" si="49"/>
        <v>0</v>
      </c>
      <c r="DX29" s="225">
        <f t="shared" si="50"/>
        <v>1</v>
      </c>
      <c r="DY29" s="225">
        <f t="shared" si="51"/>
        <v>0</v>
      </c>
      <c r="DZ29" s="225">
        <f t="shared" si="52"/>
        <v>1</v>
      </c>
      <c r="EA29" s="225">
        <f t="shared" si="53"/>
        <v>0</v>
      </c>
      <c r="EB29" s="225">
        <f t="shared" si="54"/>
        <v>1</v>
      </c>
      <c r="EC29" s="225">
        <f t="shared" si="55"/>
        <v>0</v>
      </c>
      <c r="ED29" s="225">
        <f t="shared" si="56"/>
        <v>1</v>
      </c>
      <c r="EE29" s="225">
        <f t="shared" si="57"/>
        <v>0</v>
      </c>
      <c r="EF29" s="225">
        <f t="shared" si="58"/>
        <v>1</v>
      </c>
      <c r="EG29" s="225">
        <f t="shared" si="59"/>
        <v>0</v>
      </c>
      <c r="EH29" s="225">
        <f t="shared" si="60"/>
        <v>1</v>
      </c>
      <c r="EI29" s="225">
        <f t="shared" si="61"/>
        <v>0</v>
      </c>
      <c r="EJ29" s="225">
        <f t="shared" si="62"/>
        <v>1</v>
      </c>
      <c r="EK29" s="225">
        <f t="shared" si="142"/>
        <v>0</v>
      </c>
      <c r="EL29" s="225">
        <f t="shared" si="143"/>
        <v>0</v>
      </c>
      <c r="EM29" s="223">
        <f t="shared" si="144"/>
        <v>0</v>
      </c>
      <c r="EN29" s="224">
        <f t="shared" si="63"/>
        <v>0</v>
      </c>
      <c r="EO29" s="225">
        <f t="shared" si="64"/>
        <v>4</v>
      </c>
      <c r="EP29" s="225">
        <f t="shared" si="65"/>
        <v>0</v>
      </c>
      <c r="EQ29" s="225">
        <f t="shared" si="66"/>
        <v>9</v>
      </c>
      <c r="ER29" s="225">
        <f t="shared" si="67"/>
        <v>0</v>
      </c>
      <c r="ES29" s="225">
        <f t="shared" si="68"/>
        <v>6</v>
      </c>
      <c r="ET29" s="225">
        <f t="shared" si="69"/>
        <v>0</v>
      </c>
      <c r="EU29" s="225">
        <f t="shared" si="70"/>
        <v>1</v>
      </c>
      <c r="EV29" s="225">
        <f t="shared" si="71"/>
        <v>0</v>
      </c>
      <c r="EW29" s="225">
        <f t="shared" si="72"/>
        <v>1</v>
      </c>
      <c r="EX29" s="225">
        <f t="shared" si="73"/>
        <v>0</v>
      </c>
      <c r="EY29" s="225">
        <f t="shared" si="74"/>
        <v>1</v>
      </c>
      <c r="EZ29" s="225">
        <f t="shared" si="75"/>
        <v>0</v>
      </c>
      <c r="FA29" s="225">
        <f t="shared" si="76"/>
        <v>1</v>
      </c>
      <c r="FB29" s="225">
        <f t="shared" si="77"/>
        <v>0</v>
      </c>
      <c r="FC29" s="225">
        <f t="shared" si="78"/>
        <v>1</v>
      </c>
      <c r="FD29" s="225">
        <f t="shared" si="79"/>
        <v>0</v>
      </c>
      <c r="FE29" s="225">
        <f t="shared" si="80"/>
        <v>1</v>
      </c>
      <c r="FF29" s="225">
        <f t="shared" si="81"/>
        <v>0</v>
      </c>
      <c r="FG29" s="225">
        <f t="shared" si="82"/>
        <v>1</v>
      </c>
      <c r="FH29" s="225">
        <f t="shared" si="83"/>
        <v>0</v>
      </c>
      <c r="FI29" s="225">
        <f t="shared" si="84"/>
        <v>1</v>
      </c>
      <c r="FJ29" s="225">
        <f t="shared" si="85"/>
        <v>0</v>
      </c>
      <c r="FK29" s="225">
        <f t="shared" si="86"/>
        <v>1</v>
      </c>
      <c r="FL29" s="225">
        <f t="shared" si="145"/>
        <v>0</v>
      </c>
      <c r="FM29" s="225">
        <f t="shared" si="146"/>
        <v>0</v>
      </c>
      <c r="FN29" s="223">
        <f t="shared" si="147"/>
        <v>0</v>
      </c>
      <c r="FO29" s="224">
        <f t="shared" si="87"/>
        <v>0</v>
      </c>
      <c r="FP29" s="225">
        <f t="shared" si="88"/>
        <v>4</v>
      </c>
      <c r="FQ29" s="225">
        <f t="shared" si="89"/>
        <v>0</v>
      </c>
      <c r="FR29" s="225">
        <f t="shared" si="90"/>
        <v>9</v>
      </c>
      <c r="FS29" s="225">
        <f t="shared" si="91"/>
        <v>0</v>
      </c>
      <c r="FT29" s="225">
        <f t="shared" si="92"/>
        <v>6</v>
      </c>
      <c r="FU29" s="225">
        <f t="shared" si="93"/>
        <v>0</v>
      </c>
      <c r="FV29" s="225">
        <f t="shared" si="94"/>
        <v>1</v>
      </c>
      <c r="FW29" s="225">
        <f t="shared" si="95"/>
        <v>0</v>
      </c>
      <c r="FX29" s="225">
        <f t="shared" si="96"/>
        <v>1</v>
      </c>
      <c r="FY29" s="225">
        <f t="shared" si="97"/>
        <v>0</v>
      </c>
      <c r="FZ29" s="225">
        <f t="shared" si="98"/>
        <v>1</v>
      </c>
      <c r="GA29" s="225">
        <f t="shared" si="99"/>
        <v>0</v>
      </c>
      <c r="GB29" s="225">
        <f t="shared" si="100"/>
        <v>1</v>
      </c>
      <c r="GC29" s="225">
        <f t="shared" si="101"/>
        <v>0</v>
      </c>
      <c r="GD29" s="225">
        <f t="shared" si="102"/>
        <v>1</v>
      </c>
      <c r="GE29" s="225">
        <f t="shared" si="103"/>
        <v>0</v>
      </c>
      <c r="GF29" s="225">
        <f t="shared" si="104"/>
        <v>1</v>
      </c>
      <c r="GG29" s="225">
        <f t="shared" si="105"/>
        <v>0</v>
      </c>
      <c r="GH29" s="225">
        <f t="shared" si="106"/>
        <v>1</v>
      </c>
      <c r="GI29" s="225">
        <f t="shared" si="107"/>
        <v>0</v>
      </c>
      <c r="GJ29" s="225">
        <f t="shared" si="108"/>
        <v>1</v>
      </c>
      <c r="GK29" s="225">
        <f t="shared" si="109"/>
        <v>0</v>
      </c>
      <c r="GL29" s="225">
        <f t="shared" si="110"/>
        <v>1</v>
      </c>
      <c r="GM29" s="225">
        <f t="shared" si="148"/>
        <v>0</v>
      </c>
      <c r="GN29" s="225">
        <f t="shared" si="149"/>
        <v>0</v>
      </c>
      <c r="GO29" s="223">
        <f t="shared" si="150"/>
        <v>0</v>
      </c>
      <c r="GP29" s="224">
        <f t="shared" si="111"/>
        <v>0</v>
      </c>
      <c r="GQ29" s="225">
        <f t="shared" si="112"/>
        <v>4</v>
      </c>
      <c r="GR29" s="225">
        <f t="shared" si="113"/>
        <v>0</v>
      </c>
      <c r="GS29" s="225">
        <f t="shared" si="114"/>
        <v>9</v>
      </c>
      <c r="GT29" s="225">
        <f t="shared" si="115"/>
        <v>0</v>
      </c>
      <c r="GU29" s="225">
        <f t="shared" si="116"/>
        <v>6</v>
      </c>
      <c r="GV29" s="225">
        <f t="shared" si="117"/>
        <v>0</v>
      </c>
      <c r="GW29" s="225">
        <f t="shared" si="118"/>
        <v>1</v>
      </c>
      <c r="GX29" s="225">
        <f t="shared" si="119"/>
        <v>0</v>
      </c>
      <c r="GY29" s="225">
        <f t="shared" si="120"/>
        <v>1</v>
      </c>
      <c r="GZ29" s="225">
        <f t="shared" si="121"/>
        <v>0</v>
      </c>
      <c r="HA29" s="225">
        <f t="shared" si="122"/>
        <v>1</v>
      </c>
      <c r="HB29" s="225">
        <f t="shared" si="123"/>
        <v>0</v>
      </c>
      <c r="HC29" s="225">
        <f t="shared" si="124"/>
        <v>1</v>
      </c>
      <c r="HD29" s="225">
        <f t="shared" si="125"/>
        <v>0</v>
      </c>
      <c r="HE29" s="225">
        <f t="shared" si="126"/>
        <v>1</v>
      </c>
      <c r="HF29" s="225">
        <f t="shared" si="127"/>
        <v>0</v>
      </c>
      <c r="HG29" s="225">
        <f t="shared" si="128"/>
        <v>1</v>
      </c>
      <c r="HH29" s="225">
        <f t="shared" si="129"/>
        <v>0</v>
      </c>
      <c r="HI29" s="225">
        <f t="shared" si="130"/>
        <v>1</v>
      </c>
      <c r="HJ29" s="225">
        <f t="shared" si="131"/>
        <v>0</v>
      </c>
      <c r="HK29" s="225">
        <f t="shared" si="132"/>
        <v>1</v>
      </c>
      <c r="HL29" s="225">
        <f t="shared" si="133"/>
        <v>0</v>
      </c>
      <c r="HM29" s="225">
        <f t="shared" si="134"/>
        <v>1</v>
      </c>
      <c r="HN29" s="225">
        <f t="shared" si="151"/>
        <v>0</v>
      </c>
      <c r="HO29" s="225">
        <f t="shared" si="152"/>
        <v>0</v>
      </c>
      <c r="HP29" s="223">
        <f t="shared" si="153"/>
        <v>0</v>
      </c>
    </row>
    <row r="30" spans="1:224" ht="15" x14ac:dyDescent="0.25">
      <c r="A30" s="123">
        <f t="shared" si="135"/>
        <v>9</v>
      </c>
      <c r="B30" s="8">
        <f>Namen!B30</f>
        <v>8</v>
      </c>
      <c r="C30" s="170" t="str">
        <f>Namen!C30</f>
        <v>Guusje Brem</v>
      </c>
      <c r="D30" s="170" t="str">
        <f>Namen!D30&amp;" "&amp;Namen!E30</f>
        <v>Olvo Wezep</v>
      </c>
      <c r="E30" s="8" t="str">
        <f>Namen!F30</f>
        <v>.</v>
      </c>
      <c r="F30" s="170" t="str">
        <f>Namen!G30</f>
        <v>pre pre instap 2</v>
      </c>
      <c r="G30" s="8" t="str">
        <f>Namen!H30</f>
        <v>D4</v>
      </c>
      <c r="H30" s="8">
        <f>Namen!I30</f>
        <v>0</v>
      </c>
      <c r="I30" s="8"/>
      <c r="J30" s="8"/>
      <c r="K30" s="171">
        <f>Namen!J30</f>
        <v>39791</v>
      </c>
      <c r="L30" s="8">
        <f>Namen!K30</f>
        <v>0</v>
      </c>
      <c r="M30" s="8">
        <f>Namen!L30</f>
        <v>0</v>
      </c>
      <c r="N30" s="8">
        <f>IF(sorteersom&gt;0.5,Namen!M30,1)</f>
        <v>2</v>
      </c>
      <c r="O30" s="170">
        <f>Namen!N30</f>
        <v>0</v>
      </c>
      <c r="P30" s="172">
        <f>'Ronde 3'!I$6</f>
        <v>4.5</v>
      </c>
      <c r="Q30" s="173">
        <f>'Ronde 3'!R$6</f>
        <v>13.7</v>
      </c>
      <c r="R30" s="173">
        <f>'Ronde 3'!N$6</f>
        <v>0</v>
      </c>
      <c r="S30" s="174">
        <f>'Ronde 3'!I$7</f>
        <v>4.8</v>
      </c>
      <c r="T30" s="173">
        <f>'Ronde 3'!R$7</f>
        <v>13</v>
      </c>
      <c r="U30" s="173">
        <f>'Ronde 3'!N$7</f>
        <v>0</v>
      </c>
      <c r="V30" s="479">
        <f>'Ronde 3'!S$6</f>
        <v>13.35</v>
      </c>
      <c r="W30" s="172">
        <f>'Ronde 4'!I$30</f>
        <v>4.2</v>
      </c>
      <c r="X30" s="174">
        <f>'Ronde 4'!Q30</f>
        <v>7.6</v>
      </c>
      <c r="Y30" s="478">
        <f>'Ronde 4'!N$30</f>
        <v>0</v>
      </c>
      <c r="Z30" s="478">
        <f>'Ronde 4'!P30</f>
        <v>10</v>
      </c>
      <c r="AA30" s="479">
        <f>'Ronde 4'!S$30</f>
        <v>11.8</v>
      </c>
      <c r="AB30" s="480">
        <f>'Ronde 1'!I$42</f>
        <v>5.4</v>
      </c>
      <c r="AC30" s="478">
        <f>'Ronde 1'!Q42</f>
        <v>5.8</v>
      </c>
      <c r="AD30" s="478">
        <f>'Ronde 1'!N$42</f>
        <v>0</v>
      </c>
      <c r="AE30" s="478">
        <f>'Ronde 1'!P42</f>
        <v>10</v>
      </c>
      <c r="AF30" s="479">
        <f>'Ronde 1'!S$42</f>
        <v>11.2</v>
      </c>
      <c r="AG30" s="172">
        <f>'Ronde 2'!I$54</f>
        <v>4.8</v>
      </c>
      <c r="AH30" s="174">
        <f>'Ronde 2'!Q54</f>
        <v>9</v>
      </c>
      <c r="AI30" s="478">
        <f>'Ronde 2'!N$54</f>
        <v>0</v>
      </c>
      <c r="AJ30" s="478">
        <f>'Ronde 2'!P54</f>
        <v>10</v>
      </c>
      <c r="AK30" s="479">
        <f>'Ronde 2'!S$54</f>
        <v>13.8</v>
      </c>
      <c r="AL30" s="481">
        <f t="shared" si="0"/>
        <v>50.15</v>
      </c>
      <c r="AM30" s="8">
        <v>25</v>
      </c>
      <c r="AN30" s="175">
        <f t="shared" si="136"/>
        <v>12</v>
      </c>
      <c r="AO30" s="176">
        <f t="shared" ca="1" si="154"/>
        <v>0.37193982502366452</v>
      </c>
      <c r="AP30" s="176">
        <v>0.9398794435374267</v>
      </c>
      <c r="AQ30" s="177">
        <f t="shared" si="1"/>
        <v>0</v>
      </c>
      <c r="AR30" s="177">
        <f t="shared" si="2"/>
        <v>480</v>
      </c>
      <c r="AS30" s="178">
        <f t="shared" si="137"/>
        <v>492.93987944353745</v>
      </c>
      <c r="AT30" s="179">
        <f t="shared" si="3"/>
        <v>9</v>
      </c>
      <c r="AU30" s="180">
        <f t="shared" si="160"/>
        <v>8</v>
      </c>
      <c r="AV30" s="208">
        <f t="shared" si="160"/>
        <v>0</v>
      </c>
      <c r="AW30" s="206">
        <f t="shared" si="160"/>
        <v>0</v>
      </c>
      <c r="AX30" s="270">
        <f t="shared" si="160"/>
        <v>0</v>
      </c>
      <c r="AY30" s="205">
        <f t="shared" si="160"/>
        <v>0</v>
      </c>
      <c r="AZ30" s="208">
        <f t="shared" si="160"/>
        <v>0</v>
      </c>
      <c r="BA30" s="208">
        <f t="shared" si="160"/>
        <v>0</v>
      </c>
      <c r="BB30" s="208">
        <f t="shared" si="160"/>
        <v>0</v>
      </c>
      <c r="BC30" s="209">
        <f t="shared" si="160"/>
        <v>0</v>
      </c>
      <c r="BD30" s="208">
        <f t="shared" si="160"/>
        <v>0</v>
      </c>
      <c r="BE30" s="206">
        <f t="shared" si="161"/>
        <v>0</v>
      </c>
      <c r="BF30" s="208">
        <f t="shared" si="161"/>
        <v>0</v>
      </c>
      <c r="BG30" s="211">
        <f t="shared" si="161"/>
        <v>0</v>
      </c>
      <c r="BH30" s="212">
        <f t="shared" si="161"/>
        <v>0</v>
      </c>
      <c r="BI30" s="216">
        <f t="shared" si="161"/>
        <v>0</v>
      </c>
      <c r="BJ30" s="213">
        <f t="shared" si="161"/>
        <v>0</v>
      </c>
      <c r="BK30" s="212">
        <f t="shared" si="161"/>
        <v>0</v>
      </c>
      <c r="BL30" s="216">
        <f t="shared" si="161"/>
        <v>0</v>
      </c>
      <c r="BM30" s="214">
        <f t="shared" si="161"/>
        <v>0</v>
      </c>
      <c r="BN30" s="215">
        <f t="shared" si="6"/>
        <v>0</v>
      </c>
      <c r="BO30" s="211">
        <f t="shared" si="162"/>
        <v>0</v>
      </c>
      <c r="BP30" s="292">
        <f t="shared" si="162"/>
        <v>0</v>
      </c>
      <c r="BQ30" s="216">
        <f t="shared" si="162"/>
        <v>0</v>
      </c>
      <c r="BR30" s="214">
        <f t="shared" si="162"/>
        <v>0</v>
      </c>
      <c r="BS30" s="215">
        <f t="shared" si="8"/>
        <v>0</v>
      </c>
      <c r="BT30" s="211">
        <f t="shared" si="163"/>
        <v>0</v>
      </c>
      <c r="BU30" s="292">
        <f t="shared" si="163"/>
        <v>0</v>
      </c>
      <c r="BV30" s="216">
        <f t="shared" si="163"/>
        <v>0</v>
      </c>
      <c r="BW30" s="214">
        <f t="shared" si="163"/>
        <v>0</v>
      </c>
      <c r="BX30" s="215">
        <f t="shared" si="10"/>
        <v>0</v>
      </c>
      <c r="BY30" s="211">
        <f t="shared" si="164"/>
        <v>0</v>
      </c>
      <c r="BZ30" s="292">
        <f t="shared" si="164"/>
        <v>0</v>
      </c>
      <c r="CA30" s="216">
        <f t="shared" si="164"/>
        <v>0</v>
      </c>
      <c r="CB30" s="214">
        <f t="shared" si="164"/>
        <v>0</v>
      </c>
      <c r="CC30" s="215">
        <f t="shared" si="12"/>
        <v>0</v>
      </c>
      <c r="CD30" s="217">
        <f t="shared" si="13"/>
        <v>0</v>
      </c>
      <c r="CE30" s="195">
        <f t="shared" si="155"/>
        <v>0</v>
      </c>
      <c r="CF30" s="162" t="str">
        <f t="shared" si="138"/>
        <v xml:space="preserve"> </v>
      </c>
      <c r="CG30" s="218">
        <f t="shared" si="165"/>
        <v>0</v>
      </c>
      <c r="CH30" s="252">
        <f t="shared" si="165"/>
        <v>0</v>
      </c>
      <c r="CI30" s="219">
        <f t="shared" si="157"/>
        <v>0</v>
      </c>
      <c r="CJ30" s="250">
        <f t="shared" si="156"/>
        <v>0</v>
      </c>
      <c r="CK30" s="129"/>
      <c r="CL30" s="220">
        <f t="shared" si="15"/>
        <v>0</v>
      </c>
      <c r="CM30" s="221">
        <f t="shared" si="16"/>
        <v>4</v>
      </c>
      <c r="CN30" s="221">
        <f t="shared" si="17"/>
        <v>0</v>
      </c>
      <c r="CO30" s="221">
        <f t="shared" si="18"/>
        <v>9</v>
      </c>
      <c r="CP30" s="221">
        <f t="shared" si="19"/>
        <v>0</v>
      </c>
      <c r="CQ30" s="221">
        <f t="shared" si="20"/>
        <v>6</v>
      </c>
      <c r="CR30" s="221">
        <f t="shared" si="21"/>
        <v>0</v>
      </c>
      <c r="CS30" s="221">
        <f t="shared" si="22"/>
        <v>1</v>
      </c>
      <c r="CT30" s="221">
        <f t="shared" si="23"/>
        <v>0</v>
      </c>
      <c r="CU30" s="221">
        <f t="shared" si="24"/>
        <v>1</v>
      </c>
      <c r="CV30" s="221">
        <f t="shared" si="25"/>
        <v>0</v>
      </c>
      <c r="CW30" s="222">
        <f t="shared" si="26"/>
        <v>1</v>
      </c>
      <c r="CX30" s="220">
        <f t="shared" si="27"/>
        <v>0</v>
      </c>
      <c r="CY30" s="221">
        <f t="shared" si="28"/>
        <v>1</v>
      </c>
      <c r="CZ30" s="221">
        <f t="shared" si="29"/>
        <v>0</v>
      </c>
      <c r="DA30" s="221">
        <f t="shared" si="30"/>
        <v>1</v>
      </c>
      <c r="DB30" s="221">
        <f t="shared" si="31"/>
        <v>0</v>
      </c>
      <c r="DC30" s="221">
        <f t="shared" si="32"/>
        <v>1</v>
      </c>
      <c r="DD30" s="221">
        <f t="shared" si="33"/>
        <v>0</v>
      </c>
      <c r="DE30" s="221">
        <f t="shared" si="34"/>
        <v>1</v>
      </c>
      <c r="DF30" s="221">
        <f t="shared" si="35"/>
        <v>0</v>
      </c>
      <c r="DG30" s="221">
        <f t="shared" si="36"/>
        <v>1</v>
      </c>
      <c r="DH30" s="221">
        <f t="shared" si="37"/>
        <v>0</v>
      </c>
      <c r="DI30" s="222">
        <f t="shared" si="38"/>
        <v>1</v>
      </c>
      <c r="DJ30" s="265">
        <f t="shared" si="139"/>
        <v>0</v>
      </c>
      <c r="DK30" s="266">
        <f t="shared" si="140"/>
        <v>0</v>
      </c>
      <c r="DL30" s="267">
        <f t="shared" si="141"/>
        <v>0</v>
      </c>
      <c r="DM30" s="224">
        <f t="shared" si="39"/>
        <v>0</v>
      </c>
      <c r="DN30" s="225">
        <f t="shared" si="40"/>
        <v>4</v>
      </c>
      <c r="DO30" s="225">
        <f t="shared" si="41"/>
        <v>0</v>
      </c>
      <c r="DP30" s="225">
        <f t="shared" si="42"/>
        <v>9</v>
      </c>
      <c r="DQ30" s="225">
        <f t="shared" si="43"/>
        <v>0</v>
      </c>
      <c r="DR30" s="225">
        <f t="shared" si="44"/>
        <v>6</v>
      </c>
      <c r="DS30" s="225">
        <f t="shared" si="45"/>
        <v>0</v>
      </c>
      <c r="DT30" s="225">
        <f t="shared" si="46"/>
        <v>1</v>
      </c>
      <c r="DU30" s="225">
        <f t="shared" si="47"/>
        <v>0</v>
      </c>
      <c r="DV30" s="225">
        <f t="shared" si="48"/>
        <v>1</v>
      </c>
      <c r="DW30" s="225">
        <f t="shared" si="49"/>
        <v>0</v>
      </c>
      <c r="DX30" s="225">
        <f t="shared" si="50"/>
        <v>1</v>
      </c>
      <c r="DY30" s="225">
        <f t="shared" si="51"/>
        <v>0</v>
      </c>
      <c r="DZ30" s="225">
        <f t="shared" si="52"/>
        <v>1</v>
      </c>
      <c r="EA30" s="225">
        <f t="shared" si="53"/>
        <v>0</v>
      </c>
      <c r="EB30" s="225">
        <f t="shared" si="54"/>
        <v>1</v>
      </c>
      <c r="EC30" s="225">
        <f t="shared" si="55"/>
        <v>0</v>
      </c>
      <c r="ED30" s="225">
        <f t="shared" si="56"/>
        <v>1</v>
      </c>
      <c r="EE30" s="225">
        <f t="shared" si="57"/>
        <v>0</v>
      </c>
      <c r="EF30" s="225">
        <f t="shared" si="58"/>
        <v>1</v>
      </c>
      <c r="EG30" s="225">
        <f t="shared" si="59"/>
        <v>0</v>
      </c>
      <c r="EH30" s="225">
        <f t="shared" si="60"/>
        <v>1</v>
      </c>
      <c r="EI30" s="225">
        <f t="shared" si="61"/>
        <v>0</v>
      </c>
      <c r="EJ30" s="225">
        <f t="shared" si="62"/>
        <v>1</v>
      </c>
      <c r="EK30" s="225">
        <f t="shared" si="142"/>
        <v>0</v>
      </c>
      <c r="EL30" s="225">
        <f t="shared" si="143"/>
        <v>0</v>
      </c>
      <c r="EM30" s="223">
        <f t="shared" si="144"/>
        <v>0</v>
      </c>
      <c r="EN30" s="224">
        <f t="shared" si="63"/>
        <v>0</v>
      </c>
      <c r="EO30" s="225">
        <f t="shared" si="64"/>
        <v>4</v>
      </c>
      <c r="EP30" s="225">
        <f t="shared" si="65"/>
        <v>0</v>
      </c>
      <c r="EQ30" s="225">
        <f t="shared" si="66"/>
        <v>9</v>
      </c>
      <c r="ER30" s="225">
        <f t="shared" si="67"/>
        <v>0</v>
      </c>
      <c r="ES30" s="225">
        <f t="shared" si="68"/>
        <v>6</v>
      </c>
      <c r="ET30" s="225">
        <f t="shared" si="69"/>
        <v>0</v>
      </c>
      <c r="EU30" s="225">
        <f t="shared" si="70"/>
        <v>1</v>
      </c>
      <c r="EV30" s="225">
        <f t="shared" si="71"/>
        <v>0</v>
      </c>
      <c r="EW30" s="225">
        <f t="shared" si="72"/>
        <v>1</v>
      </c>
      <c r="EX30" s="225">
        <f t="shared" si="73"/>
        <v>0</v>
      </c>
      <c r="EY30" s="225">
        <f t="shared" si="74"/>
        <v>1</v>
      </c>
      <c r="EZ30" s="225">
        <f t="shared" si="75"/>
        <v>0</v>
      </c>
      <c r="FA30" s="225">
        <f t="shared" si="76"/>
        <v>1</v>
      </c>
      <c r="FB30" s="225">
        <f t="shared" si="77"/>
        <v>0</v>
      </c>
      <c r="FC30" s="225">
        <f t="shared" si="78"/>
        <v>1</v>
      </c>
      <c r="FD30" s="225">
        <f t="shared" si="79"/>
        <v>0</v>
      </c>
      <c r="FE30" s="225">
        <f t="shared" si="80"/>
        <v>1</v>
      </c>
      <c r="FF30" s="225">
        <f t="shared" si="81"/>
        <v>0</v>
      </c>
      <c r="FG30" s="225">
        <f t="shared" si="82"/>
        <v>1</v>
      </c>
      <c r="FH30" s="225">
        <f t="shared" si="83"/>
        <v>0</v>
      </c>
      <c r="FI30" s="225">
        <f t="shared" si="84"/>
        <v>1</v>
      </c>
      <c r="FJ30" s="225">
        <f t="shared" si="85"/>
        <v>0</v>
      </c>
      <c r="FK30" s="225">
        <f t="shared" si="86"/>
        <v>1</v>
      </c>
      <c r="FL30" s="225">
        <f t="shared" si="145"/>
        <v>0</v>
      </c>
      <c r="FM30" s="225">
        <f t="shared" si="146"/>
        <v>0</v>
      </c>
      <c r="FN30" s="223">
        <f t="shared" si="147"/>
        <v>0</v>
      </c>
      <c r="FO30" s="224">
        <f t="shared" si="87"/>
        <v>0</v>
      </c>
      <c r="FP30" s="225">
        <f t="shared" si="88"/>
        <v>4</v>
      </c>
      <c r="FQ30" s="225">
        <f t="shared" si="89"/>
        <v>0</v>
      </c>
      <c r="FR30" s="225">
        <f t="shared" si="90"/>
        <v>9</v>
      </c>
      <c r="FS30" s="225">
        <f t="shared" si="91"/>
        <v>0</v>
      </c>
      <c r="FT30" s="225">
        <f t="shared" si="92"/>
        <v>6</v>
      </c>
      <c r="FU30" s="225">
        <f t="shared" si="93"/>
        <v>0</v>
      </c>
      <c r="FV30" s="225">
        <f t="shared" si="94"/>
        <v>1</v>
      </c>
      <c r="FW30" s="225">
        <f t="shared" si="95"/>
        <v>0</v>
      </c>
      <c r="FX30" s="225">
        <f t="shared" si="96"/>
        <v>1</v>
      </c>
      <c r="FY30" s="225">
        <f t="shared" si="97"/>
        <v>0</v>
      </c>
      <c r="FZ30" s="225">
        <f t="shared" si="98"/>
        <v>1</v>
      </c>
      <c r="GA30" s="225">
        <f t="shared" si="99"/>
        <v>0</v>
      </c>
      <c r="GB30" s="225">
        <f t="shared" si="100"/>
        <v>1</v>
      </c>
      <c r="GC30" s="225">
        <f t="shared" si="101"/>
        <v>0</v>
      </c>
      <c r="GD30" s="225">
        <f t="shared" si="102"/>
        <v>1</v>
      </c>
      <c r="GE30" s="225">
        <f t="shared" si="103"/>
        <v>0</v>
      </c>
      <c r="GF30" s="225">
        <f t="shared" si="104"/>
        <v>1</v>
      </c>
      <c r="GG30" s="225">
        <f t="shared" si="105"/>
        <v>0</v>
      </c>
      <c r="GH30" s="225">
        <f t="shared" si="106"/>
        <v>1</v>
      </c>
      <c r="GI30" s="225">
        <f t="shared" si="107"/>
        <v>0</v>
      </c>
      <c r="GJ30" s="225">
        <f t="shared" si="108"/>
        <v>1</v>
      </c>
      <c r="GK30" s="225">
        <f t="shared" si="109"/>
        <v>0</v>
      </c>
      <c r="GL30" s="225">
        <f t="shared" si="110"/>
        <v>1</v>
      </c>
      <c r="GM30" s="225">
        <f t="shared" si="148"/>
        <v>0</v>
      </c>
      <c r="GN30" s="225">
        <f t="shared" si="149"/>
        <v>0</v>
      </c>
      <c r="GO30" s="223">
        <f t="shared" si="150"/>
        <v>0</v>
      </c>
      <c r="GP30" s="224">
        <f t="shared" si="111"/>
        <v>0</v>
      </c>
      <c r="GQ30" s="225">
        <f t="shared" si="112"/>
        <v>4</v>
      </c>
      <c r="GR30" s="225">
        <f t="shared" si="113"/>
        <v>0</v>
      </c>
      <c r="GS30" s="225">
        <f t="shared" si="114"/>
        <v>9</v>
      </c>
      <c r="GT30" s="225">
        <f t="shared" si="115"/>
        <v>0</v>
      </c>
      <c r="GU30" s="225">
        <f t="shared" si="116"/>
        <v>6</v>
      </c>
      <c r="GV30" s="225">
        <f t="shared" si="117"/>
        <v>0</v>
      </c>
      <c r="GW30" s="225">
        <f t="shared" si="118"/>
        <v>1</v>
      </c>
      <c r="GX30" s="225">
        <f t="shared" si="119"/>
        <v>0</v>
      </c>
      <c r="GY30" s="225">
        <f t="shared" si="120"/>
        <v>1</v>
      </c>
      <c r="GZ30" s="225">
        <f t="shared" si="121"/>
        <v>0</v>
      </c>
      <c r="HA30" s="225">
        <f t="shared" si="122"/>
        <v>1</v>
      </c>
      <c r="HB30" s="225">
        <f t="shared" si="123"/>
        <v>0</v>
      </c>
      <c r="HC30" s="225">
        <f t="shared" si="124"/>
        <v>1</v>
      </c>
      <c r="HD30" s="225">
        <f t="shared" si="125"/>
        <v>0</v>
      </c>
      <c r="HE30" s="225">
        <f t="shared" si="126"/>
        <v>1</v>
      </c>
      <c r="HF30" s="225">
        <f t="shared" si="127"/>
        <v>0</v>
      </c>
      <c r="HG30" s="225">
        <f t="shared" si="128"/>
        <v>1</v>
      </c>
      <c r="HH30" s="225">
        <f t="shared" si="129"/>
        <v>0</v>
      </c>
      <c r="HI30" s="225">
        <f t="shared" si="130"/>
        <v>1</v>
      </c>
      <c r="HJ30" s="225">
        <f t="shared" si="131"/>
        <v>0</v>
      </c>
      <c r="HK30" s="225">
        <f t="shared" si="132"/>
        <v>1</v>
      </c>
      <c r="HL30" s="225">
        <f t="shared" si="133"/>
        <v>0</v>
      </c>
      <c r="HM30" s="225">
        <f t="shared" si="134"/>
        <v>1</v>
      </c>
      <c r="HN30" s="225">
        <f t="shared" si="151"/>
        <v>0</v>
      </c>
      <c r="HO30" s="225">
        <f t="shared" si="152"/>
        <v>0</v>
      </c>
      <c r="HP30" s="223">
        <f t="shared" si="153"/>
        <v>0</v>
      </c>
    </row>
    <row r="31" spans="1:224" ht="15" x14ac:dyDescent="0.25">
      <c r="A31" s="123">
        <f t="shared" si="135"/>
        <v>12</v>
      </c>
      <c r="B31" s="8">
        <f>Namen!B31</f>
        <v>9</v>
      </c>
      <c r="C31" s="170" t="str">
        <f>Namen!C31</f>
        <v>Stacey van Oene</v>
      </c>
      <c r="D31" s="170" t="str">
        <f>Namen!D31&amp;" "&amp;Namen!E31</f>
        <v>Olvo Wezep</v>
      </c>
      <c r="E31" s="8" t="str">
        <f>Namen!F31</f>
        <v>.</v>
      </c>
      <c r="F31" s="170" t="str">
        <f>Namen!G31</f>
        <v>pre pre instap 2</v>
      </c>
      <c r="G31" s="8" t="str">
        <f>Namen!H31</f>
        <v>D4</v>
      </c>
      <c r="H31" s="8">
        <f>Namen!I31</f>
        <v>0</v>
      </c>
      <c r="I31" s="8"/>
      <c r="J31" s="8"/>
      <c r="K31" s="171">
        <f>Namen!J31</f>
        <v>40197</v>
      </c>
      <c r="L31" s="8">
        <f>Namen!K31</f>
        <v>0</v>
      </c>
      <c r="M31" s="8">
        <f>Namen!L31</f>
        <v>0</v>
      </c>
      <c r="N31" s="8">
        <f>IF(sorteersom&gt;0.5,Namen!M31,1)</f>
        <v>2</v>
      </c>
      <c r="O31" s="170">
        <f>Namen!N31</f>
        <v>0</v>
      </c>
      <c r="P31" s="202">
        <f>'Ronde 3'!I$8</f>
        <v>4.5</v>
      </c>
      <c r="Q31" s="203">
        <f>'Ronde 3'!R$8</f>
        <v>12.5</v>
      </c>
      <c r="R31" s="203">
        <f>'Ronde 3'!N$8</f>
        <v>0</v>
      </c>
      <c r="S31" s="204">
        <f>'Ronde 3'!I$9</f>
        <v>4.5</v>
      </c>
      <c r="T31" s="203">
        <f>'Ronde 3'!R$9</f>
        <v>12.7</v>
      </c>
      <c r="U31" s="203">
        <f>'Ronde 3'!N$9</f>
        <v>0</v>
      </c>
      <c r="V31" s="482">
        <f>'Ronde 3'!S$8</f>
        <v>12.6</v>
      </c>
      <c r="W31" s="202">
        <f>'Ronde 4'!I$31</f>
        <v>4.5</v>
      </c>
      <c r="X31" s="204">
        <f>'Ronde 4'!Q31</f>
        <v>6.5</v>
      </c>
      <c r="Y31" s="273">
        <f>'Ronde 4'!N$31</f>
        <v>0</v>
      </c>
      <c r="Z31" s="273">
        <f>'Ronde 4'!P31</f>
        <v>10</v>
      </c>
      <c r="AA31" s="482">
        <f>'Ronde 4'!S$31</f>
        <v>11</v>
      </c>
      <c r="AB31" s="483">
        <f>'Ronde 1'!I$43</f>
        <v>4.2</v>
      </c>
      <c r="AC31" s="273">
        <f>'Ronde 1'!Q43</f>
        <v>6.6</v>
      </c>
      <c r="AD31" s="273">
        <f>'Ronde 1'!N$43</f>
        <v>0</v>
      </c>
      <c r="AE31" s="273">
        <f>'Ronde 1'!P43</f>
        <v>10</v>
      </c>
      <c r="AF31" s="482">
        <f>'Ronde 1'!S$43</f>
        <v>10.8</v>
      </c>
      <c r="AG31" s="202">
        <f>'Ronde 2'!I$55</f>
        <v>4.8</v>
      </c>
      <c r="AH31" s="204">
        <f>'Ronde 2'!Q55</f>
        <v>8.1999999999999993</v>
      </c>
      <c r="AI31" s="273">
        <f>'Ronde 2'!N$55</f>
        <v>0</v>
      </c>
      <c r="AJ31" s="273">
        <f>'Ronde 2'!P55</f>
        <v>10</v>
      </c>
      <c r="AK31" s="482">
        <f>'Ronde 2'!S$55</f>
        <v>13</v>
      </c>
      <c r="AL31" s="481">
        <f t="shared" si="0"/>
        <v>47.4</v>
      </c>
      <c r="AM31" s="8">
        <v>26</v>
      </c>
      <c r="AN31" s="175">
        <f t="shared" si="136"/>
        <v>16</v>
      </c>
      <c r="AO31" s="176">
        <f t="shared" ca="1" si="154"/>
        <v>1.8038851523312527E-2</v>
      </c>
      <c r="AP31" s="176">
        <v>0.22748817606604299</v>
      </c>
      <c r="AQ31" s="177">
        <f t="shared" si="1"/>
        <v>0</v>
      </c>
      <c r="AR31" s="177">
        <f t="shared" si="2"/>
        <v>480</v>
      </c>
      <c r="AS31" s="178">
        <f t="shared" si="137"/>
        <v>496.22748817606606</v>
      </c>
      <c r="AT31" s="179">
        <f t="shared" si="3"/>
        <v>12</v>
      </c>
      <c r="AU31" s="180">
        <f t="shared" si="160"/>
        <v>9</v>
      </c>
      <c r="AV31" s="208">
        <f t="shared" si="160"/>
        <v>0</v>
      </c>
      <c r="AW31" s="206">
        <f t="shared" si="160"/>
        <v>0</v>
      </c>
      <c r="AX31" s="270">
        <f t="shared" si="160"/>
        <v>0</v>
      </c>
      <c r="AY31" s="205">
        <f t="shared" si="160"/>
        <v>0</v>
      </c>
      <c r="AZ31" s="208">
        <f t="shared" si="160"/>
        <v>0</v>
      </c>
      <c r="BA31" s="208">
        <f t="shared" si="160"/>
        <v>0</v>
      </c>
      <c r="BB31" s="208">
        <f t="shared" si="160"/>
        <v>0</v>
      </c>
      <c r="BC31" s="209">
        <f t="shared" si="160"/>
        <v>0</v>
      </c>
      <c r="BD31" s="208">
        <f t="shared" si="160"/>
        <v>0</v>
      </c>
      <c r="BE31" s="206">
        <f t="shared" si="161"/>
        <v>0</v>
      </c>
      <c r="BF31" s="208">
        <f t="shared" si="161"/>
        <v>0</v>
      </c>
      <c r="BG31" s="211">
        <f t="shared" si="161"/>
        <v>0</v>
      </c>
      <c r="BH31" s="212">
        <f t="shared" si="161"/>
        <v>0</v>
      </c>
      <c r="BI31" s="216">
        <f t="shared" si="161"/>
        <v>0</v>
      </c>
      <c r="BJ31" s="213">
        <f t="shared" si="161"/>
        <v>0</v>
      </c>
      <c r="BK31" s="212">
        <f t="shared" si="161"/>
        <v>0</v>
      </c>
      <c r="BL31" s="216">
        <f t="shared" si="161"/>
        <v>0</v>
      </c>
      <c r="BM31" s="214">
        <f t="shared" si="161"/>
        <v>0</v>
      </c>
      <c r="BN31" s="215">
        <f t="shared" si="6"/>
        <v>0</v>
      </c>
      <c r="BO31" s="211">
        <f t="shared" si="162"/>
        <v>0</v>
      </c>
      <c r="BP31" s="292">
        <f t="shared" si="162"/>
        <v>0</v>
      </c>
      <c r="BQ31" s="216">
        <f t="shared" si="162"/>
        <v>0</v>
      </c>
      <c r="BR31" s="214">
        <f t="shared" si="162"/>
        <v>0</v>
      </c>
      <c r="BS31" s="215">
        <f t="shared" si="8"/>
        <v>0</v>
      </c>
      <c r="BT31" s="211">
        <f t="shared" si="163"/>
        <v>0</v>
      </c>
      <c r="BU31" s="292">
        <f t="shared" si="163"/>
        <v>0</v>
      </c>
      <c r="BV31" s="216">
        <f t="shared" si="163"/>
        <v>0</v>
      </c>
      <c r="BW31" s="214">
        <f t="shared" si="163"/>
        <v>0</v>
      </c>
      <c r="BX31" s="215">
        <f t="shared" si="10"/>
        <v>0</v>
      </c>
      <c r="BY31" s="211">
        <f t="shared" si="164"/>
        <v>0</v>
      </c>
      <c r="BZ31" s="292">
        <f t="shared" si="164"/>
        <v>0</v>
      </c>
      <c r="CA31" s="216">
        <f t="shared" si="164"/>
        <v>0</v>
      </c>
      <c r="CB31" s="214">
        <f t="shared" si="164"/>
        <v>0</v>
      </c>
      <c r="CC31" s="215">
        <f t="shared" si="12"/>
        <v>0</v>
      </c>
      <c r="CD31" s="217">
        <f t="shared" si="13"/>
        <v>0</v>
      </c>
      <c r="CE31" s="195">
        <f t="shared" si="155"/>
        <v>0</v>
      </c>
      <c r="CF31" s="162" t="str">
        <f t="shared" si="138"/>
        <v xml:space="preserve"> </v>
      </c>
      <c r="CG31" s="218">
        <f t="shared" si="165"/>
        <v>0</v>
      </c>
      <c r="CH31" s="252">
        <f t="shared" si="165"/>
        <v>0</v>
      </c>
      <c r="CI31" s="219">
        <f t="shared" si="157"/>
        <v>0</v>
      </c>
      <c r="CJ31" s="250">
        <f t="shared" si="156"/>
        <v>0</v>
      </c>
      <c r="CK31" s="129"/>
      <c r="CL31" s="220">
        <f t="shared" si="15"/>
        <v>0</v>
      </c>
      <c r="CM31" s="221">
        <f t="shared" si="16"/>
        <v>4</v>
      </c>
      <c r="CN31" s="221">
        <f t="shared" si="17"/>
        <v>0</v>
      </c>
      <c r="CO31" s="221">
        <f t="shared" si="18"/>
        <v>9</v>
      </c>
      <c r="CP31" s="221">
        <f t="shared" si="19"/>
        <v>0</v>
      </c>
      <c r="CQ31" s="221">
        <f t="shared" si="20"/>
        <v>6</v>
      </c>
      <c r="CR31" s="221">
        <f t="shared" si="21"/>
        <v>0</v>
      </c>
      <c r="CS31" s="221">
        <f t="shared" si="22"/>
        <v>1</v>
      </c>
      <c r="CT31" s="221">
        <f t="shared" si="23"/>
        <v>0</v>
      </c>
      <c r="CU31" s="221">
        <f t="shared" si="24"/>
        <v>1</v>
      </c>
      <c r="CV31" s="221">
        <f t="shared" si="25"/>
        <v>0</v>
      </c>
      <c r="CW31" s="222">
        <f t="shared" si="26"/>
        <v>1</v>
      </c>
      <c r="CX31" s="220">
        <f t="shared" si="27"/>
        <v>0</v>
      </c>
      <c r="CY31" s="221">
        <f t="shared" si="28"/>
        <v>1</v>
      </c>
      <c r="CZ31" s="221">
        <f t="shared" si="29"/>
        <v>0</v>
      </c>
      <c r="DA31" s="221">
        <f t="shared" si="30"/>
        <v>1</v>
      </c>
      <c r="DB31" s="221">
        <f t="shared" si="31"/>
        <v>0</v>
      </c>
      <c r="DC31" s="221">
        <f t="shared" si="32"/>
        <v>1</v>
      </c>
      <c r="DD31" s="221">
        <f t="shared" si="33"/>
        <v>0</v>
      </c>
      <c r="DE31" s="221">
        <f t="shared" si="34"/>
        <v>1</v>
      </c>
      <c r="DF31" s="221">
        <f t="shared" si="35"/>
        <v>0</v>
      </c>
      <c r="DG31" s="221">
        <f t="shared" si="36"/>
        <v>1</v>
      </c>
      <c r="DH31" s="221">
        <f t="shared" si="37"/>
        <v>0</v>
      </c>
      <c r="DI31" s="222">
        <f t="shared" si="38"/>
        <v>1</v>
      </c>
      <c r="DJ31" s="265">
        <f t="shared" si="139"/>
        <v>0</v>
      </c>
      <c r="DK31" s="266">
        <f t="shared" si="140"/>
        <v>0</v>
      </c>
      <c r="DL31" s="267">
        <f t="shared" si="141"/>
        <v>0</v>
      </c>
      <c r="DM31" s="224">
        <f t="shared" si="39"/>
        <v>0</v>
      </c>
      <c r="DN31" s="225">
        <f t="shared" si="40"/>
        <v>4</v>
      </c>
      <c r="DO31" s="225">
        <f t="shared" si="41"/>
        <v>0</v>
      </c>
      <c r="DP31" s="225">
        <f t="shared" si="42"/>
        <v>9</v>
      </c>
      <c r="DQ31" s="225">
        <f t="shared" si="43"/>
        <v>0</v>
      </c>
      <c r="DR31" s="225">
        <f t="shared" si="44"/>
        <v>6</v>
      </c>
      <c r="DS31" s="225">
        <f t="shared" si="45"/>
        <v>0</v>
      </c>
      <c r="DT31" s="225">
        <f t="shared" si="46"/>
        <v>1</v>
      </c>
      <c r="DU31" s="225">
        <f t="shared" si="47"/>
        <v>0</v>
      </c>
      <c r="DV31" s="225">
        <f t="shared" si="48"/>
        <v>1</v>
      </c>
      <c r="DW31" s="225">
        <f t="shared" si="49"/>
        <v>0</v>
      </c>
      <c r="DX31" s="225">
        <f t="shared" si="50"/>
        <v>1</v>
      </c>
      <c r="DY31" s="225">
        <f t="shared" si="51"/>
        <v>0</v>
      </c>
      <c r="DZ31" s="225">
        <f t="shared" si="52"/>
        <v>1</v>
      </c>
      <c r="EA31" s="225">
        <f t="shared" si="53"/>
        <v>0</v>
      </c>
      <c r="EB31" s="225">
        <f t="shared" si="54"/>
        <v>1</v>
      </c>
      <c r="EC31" s="225">
        <f t="shared" si="55"/>
        <v>0</v>
      </c>
      <c r="ED31" s="225">
        <f t="shared" si="56"/>
        <v>1</v>
      </c>
      <c r="EE31" s="225">
        <f t="shared" si="57"/>
        <v>0</v>
      </c>
      <c r="EF31" s="225">
        <f t="shared" si="58"/>
        <v>1</v>
      </c>
      <c r="EG31" s="225">
        <f t="shared" si="59"/>
        <v>0</v>
      </c>
      <c r="EH31" s="225">
        <f t="shared" si="60"/>
        <v>1</v>
      </c>
      <c r="EI31" s="225">
        <f t="shared" si="61"/>
        <v>0</v>
      </c>
      <c r="EJ31" s="225">
        <f t="shared" si="62"/>
        <v>1</v>
      </c>
      <c r="EK31" s="225">
        <f t="shared" si="142"/>
        <v>0</v>
      </c>
      <c r="EL31" s="225">
        <f t="shared" si="143"/>
        <v>0</v>
      </c>
      <c r="EM31" s="223">
        <f t="shared" si="144"/>
        <v>0</v>
      </c>
      <c r="EN31" s="224">
        <f t="shared" si="63"/>
        <v>0</v>
      </c>
      <c r="EO31" s="225">
        <f t="shared" si="64"/>
        <v>4</v>
      </c>
      <c r="EP31" s="225">
        <f t="shared" si="65"/>
        <v>0</v>
      </c>
      <c r="EQ31" s="225">
        <f t="shared" si="66"/>
        <v>9</v>
      </c>
      <c r="ER31" s="225">
        <f t="shared" si="67"/>
        <v>0</v>
      </c>
      <c r="ES31" s="225">
        <f t="shared" si="68"/>
        <v>6</v>
      </c>
      <c r="ET31" s="225">
        <f t="shared" si="69"/>
        <v>0</v>
      </c>
      <c r="EU31" s="225">
        <f t="shared" si="70"/>
        <v>1</v>
      </c>
      <c r="EV31" s="225">
        <f t="shared" si="71"/>
        <v>0</v>
      </c>
      <c r="EW31" s="225">
        <f t="shared" si="72"/>
        <v>1</v>
      </c>
      <c r="EX31" s="225">
        <f t="shared" si="73"/>
        <v>0</v>
      </c>
      <c r="EY31" s="225">
        <f t="shared" si="74"/>
        <v>1</v>
      </c>
      <c r="EZ31" s="225">
        <f t="shared" si="75"/>
        <v>0</v>
      </c>
      <c r="FA31" s="225">
        <f t="shared" si="76"/>
        <v>1</v>
      </c>
      <c r="FB31" s="225">
        <f t="shared" si="77"/>
        <v>0</v>
      </c>
      <c r="FC31" s="225">
        <f t="shared" si="78"/>
        <v>1</v>
      </c>
      <c r="FD31" s="225">
        <f t="shared" si="79"/>
        <v>0</v>
      </c>
      <c r="FE31" s="225">
        <f t="shared" si="80"/>
        <v>1</v>
      </c>
      <c r="FF31" s="225">
        <f t="shared" si="81"/>
        <v>0</v>
      </c>
      <c r="FG31" s="225">
        <f t="shared" si="82"/>
        <v>1</v>
      </c>
      <c r="FH31" s="225">
        <f t="shared" si="83"/>
        <v>0</v>
      </c>
      <c r="FI31" s="225">
        <f t="shared" si="84"/>
        <v>1</v>
      </c>
      <c r="FJ31" s="225">
        <f t="shared" si="85"/>
        <v>0</v>
      </c>
      <c r="FK31" s="225">
        <f t="shared" si="86"/>
        <v>1</v>
      </c>
      <c r="FL31" s="225">
        <f t="shared" si="145"/>
        <v>0</v>
      </c>
      <c r="FM31" s="225">
        <f t="shared" si="146"/>
        <v>0</v>
      </c>
      <c r="FN31" s="223">
        <f t="shared" si="147"/>
        <v>0</v>
      </c>
      <c r="FO31" s="224">
        <f t="shared" si="87"/>
        <v>0</v>
      </c>
      <c r="FP31" s="225">
        <f t="shared" si="88"/>
        <v>4</v>
      </c>
      <c r="FQ31" s="225">
        <f t="shared" si="89"/>
        <v>0</v>
      </c>
      <c r="FR31" s="225">
        <f t="shared" si="90"/>
        <v>9</v>
      </c>
      <c r="FS31" s="225">
        <f t="shared" si="91"/>
        <v>0</v>
      </c>
      <c r="FT31" s="225">
        <f t="shared" si="92"/>
        <v>6</v>
      </c>
      <c r="FU31" s="225">
        <f t="shared" si="93"/>
        <v>0</v>
      </c>
      <c r="FV31" s="225">
        <f t="shared" si="94"/>
        <v>1</v>
      </c>
      <c r="FW31" s="225">
        <f t="shared" si="95"/>
        <v>0</v>
      </c>
      <c r="FX31" s="225">
        <f t="shared" si="96"/>
        <v>1</v>
      </c>
      <c r="FY31" s="225">
        <f t="shared" si="97"/>
        <v>0</v>
      </c>
      <c r="FZ31" s="225">
        <f t="shared" si="98"/>
        <v>1</v>
      </c>
      <c r="GA31" s="225">
        <f t="shared" si="99"/>
        <v>0</v>
      </c>
      <c r="GB31" s="225">
        <f t="shared" si="100"/>
        <v>1</v>
      </c>
      <c r="GC31" s="225">
        <f t="shared" si="101"/>
        <v>0</v>
      </c>
      <c r="GD31" s="225">
        <f t="shared" si="102"/>
        <v>1</v>
      </c>
      <c r="GE31" s="225">
        <f t="shared" si="103"/>
        <v>0</v>
      </c>
      <c r="GF31" s="225">
        <f t="shared" si="104"/>
        <v>1</v>
      </c>
      <c r="GG31" s="225">
        <f t="shared" si="105"/>
        <v>0</v>
      </c>
      <c r="GH31" s="225">
        <f t="shared" si="106"/>
        <v>1</v>
      </c>
      <c r="GI31" s="225">
        <f t="shared" si="107"/>
        <v>0</v>
      </c>
      <c r="GJ31" s="225">
        <f t="shared" si="108"/>
        <v>1</v>
      </c>
      <c r="GK31" s="225">
        <f t="shared" si="109"/>
        <v>0</v>
      </c>
      <c r="GL31" s="225">
        <f t="shared" si="110"/>
        <v>1</v>
      </c>
      <c r="GM31" s="225">
        <f t="shared" si="148"/>
        <v>0</v>
      </c>
      <c r="GN31" s="225">
        <f t="shared" si="149"/>
        <v>0</v>
      </c>
      <c r="GO31" s="223">
        <f t="shared" si="150"/>
        <v>0</v>
      </c>
      <c r="GP31" s="224">
        <f t="shared" si="111"/>
        <v>0</v>
      </c>
      <c r="GQ31" s="225">
        <f t="shared" si="112"/>
        <v>4</v>
      </c>
      <c r="GR31" s="225">
        <f t="shared" si="113"/>
        <v>0</v>
      </c>
      <c r="GS31" s="225">
        <f t="shared" si="114"/>
        <v>9</v>
      </c>
      <c r="GT31" s="225">
        <f t="shared" si="115"/>
        <v>0</v>
      </c>
      <c r="GU31" s="225">
        <f t="shared" si="116"/>
        <v>6</v>
      </c>
      <c r="GV31" s="225">
        <f t="shared" si="117"/>
        <v>0</v>
      </c>
      <c r="GW31" s="225">
        <f t="shared" si="118"/>
        <v>1</v>
      </c>
      <c r="GX31" s="225">
        <f t="shared" si="119"/>
        <v>0</v>
      </c>
      <c r="GY31" s="225">
        <f t="shared" si="120"/>
        <v>1</v>
      </c>
      <c r="GZ31" s="225">
        <f t="shared" si="121"/>
        <v>0</v>
      </c>
      <c r="HA31" s="225">
        <f t="shared" si="122"/>
        <v>1</v>
      </c>
      <c r="HB31" s="225">
        <f t="shared" si="123"/>
        <v>0</v>
      </c>
      <c r="HC31" s="225">
        <f t="shared" si="124"/>
        <v>1</v>
      </c>
      <c r="HD31" s="225">
        <f t="shared" si="125"/>
        <v>0</v>
      </c>
      <c r="HE31" s="225">
        <f t="shared" si="126"/>
        <v>1</v>
      </c>
      <c r="HF31" s="225">
        <f t="shared" si="127"/>
        <v>0</v>
      </c>
      <c r="HG31" s="225">
        <f t="shared" si="128"/>
        <v>1</v>
      </c>
      <c r="HH31" s="225">
        <f t="shared" si="129"/>
        <v>0</v>
      </c>
      <c r="HI31" s="225">
        <f t="shared" si="130"/>
        <v>1</v>
      </c>
      <c r="HJ31" s="225">
        <f t="shared" si="131"/>
        <v>0</v>
      </c>
      <c r="HK31" s="225">
        <f t="shared" si="132"/>
        <v>1</v>
      </c>
      <c r="HL31" s="225">
        <f t="shared" si="133"/>
        <v>0</v>
      </c>
      <c r="HM31" s="225">
        <f t="shared" si="134"/>
        <v>1</v>
      </c>
      <c r="HN31" s="225">
        <f t="shared" si="151"/>
        <v>0</v>
      </c>
      <c r="HO31" s="225">
        <f t="shared" si="152"/>
        <v>0</v>
      </c>
      <c r="HP31" s="223">
        <f t="shared" si="153"/>
        <v>0</v>
      </c>
    </row>
    <row r="32" spans="1:224" ht="15" x14ac:dyDescent="0.25">
      <c r="A32" s="123">
        <f t="shared" si="135"/>
        <v>10</v>
      </c>
      <c r="B32" s="8">
        <f>Namen!B32</f>
        <v>10</v>
      </c>
      <c r="C32" s="170" t="str">
        <f>Namen!C32</f>
        <v>Julianne Klein Nagelvoort</v>
      </c>
      <c r="D32" s="170" t="str">
        <f>Namen!D32&amp;" "&amp;Namen!E32</f>
        <v>Olvo Wezep</v>
      </c>
      <c r="E32" s="8" t="str">
        <f>Namen!F32</f>
        <v>.</v>
      </c>
      <c r="F32" s="170" t="str">
        <f>Namen!G32</f>
        <v>pre pre instap 2</v>
      </c>
      <c r="G32" s="8" t="str">
        <f>Namen!H32</f>
        <v>D4</v>
      </c>
      <c r="H32" s="8">
        <f>Namen!I32</f>
        <v>0</v>
      </c>
      <c r="I32" s="8"/>
      <c r="J32" s="8"/>
      <c r="K32" s="171">
        <f>Namen!J32</f>
        <v>39788</v>
      </c>
      <c r="L32" s="8">
        <f>Namen!K32</f>
        <v>0</v>
      </c>
      <c r="M32" s="8">
        <f>Namen!L32</f>
        <v>0</v>
      </c>
      <c r="N32" s="8">
        <f>IF(sorteersom&gt;0.5,Namen!M32,1)</f>
        <v>2</v>
      </c>
      <c r="O32" s="170">
        <f>Namen!N32</f>
        <v>0</v>
      </c>
      <c r="P32" s="202">
        <f>'Ronde 3'!I$10</f>
        <v>4.5</v>
      </c>
      <c r="Q32" s="203">
        <f>'Ronde 3'!R$10</f>
        <v>11.4</v>
      </c>
      <c r="R32" s="203">
        <f>'Ronde 3'!N$10</f>
        <v>0</v>
      </c>
      <c r="S32" s="204">
        <f>'Ronde 3'!I$11</f>
        <v>4.8</v>
      </c>
      <c r="T32" s="203">
        <f>'Ronde 3'!R$11</f>
        <v>12.7</v>
      </c>
      <c r="U32" s="203">
        <f>'Ronde 3'!N$11</f>
        <v>0</v>
      </c>
      <c r="V32" s="482">
        <f>'Ronde 3'!S$10</f>
        <v>12.05</v>
      </c>
      <c r="W32" s="202">
        <f>'Ronde 4'!I$32</f>
        <v>4.2</v>
      </c>
      <c r="X32" s="204">
        <f>'Ronde 4'!Q32</f>
        <v>7.7</v>
      </c>
      <c r="Y32" s="273">
        <f>'Ronde 4'!N$32</f>
        <v>0</v>
      </c>
      <c r="Z32" s="273">
        <f>'Ronde 4'!P32</f>
        <v>10</v>
      </c>
      <c r="AA32" s="482">
        <f>'Ronde 4'!S$32</f>
        <v>11.9</v>
      </c>
      <c r="AB32" s="483">
        <f>'Ronde 1'!I$44</f>
        <v>4.2</v>
      </c>
      <c r="AC32" s="273">
        <f>'Ronde 1'!Q44</f>
        <v>8</v>
      </c>
      <c r="AD32" s="273">
        <f>'Ronde 1'!N$44</f>
        <v>0</v>
      </c>
      <c r="AE32" s="273">
        <f>'Ronde 1'!P44</f>
        <v>10</v>
      </c>
      <c r="AF32" s="482">
        <f>'Ronde 1'!S$44</f>
        <v>12.2</v>
      </c>
      <c r="AG32" s="202">
        <f>'Ronde 2'!I$56</f>
        <v>5.4</v>
      </c>
      <c r="AH32" s="204">
        <f>'Ronde 2'!Q56</f>
        <v>8.5</v>
      </c>
      <c r="AI32" s="273">
        <f>'Ronde 2'!N$56</f>
        <v>0</v>
      </c>
      <c r="AJ32" s="273">
        <f>'Ronde 2'!P56</f>
        <v>10</v>
      </c>
      <c r="AK32" s="482">
        <f>'Ronde 2'!S$56</f>
        <v>13.9</v>
      </c>
      <c r="AL32" s="481">
        <f t="shared" si="0"/>
        <v>50.05</v>
      </c>
      <c r="AM32" s="8">
        <v>27</v>
      </c>
      <c r="AN32" s="175">
        <f t="shared" si="136"/>
        <v>13</v>
      </c>
      <c r="AO32" s="176">
        <f t="shared" ca="1" si="154"/>
        <v>0.37640412116726663</v>
      </c>
      <c r="AP32" s="176">
        <v>0.25782098343266302</v>
      </c>
      <c r="AQ32" s="177">
        <f t="shared" si="1"/>
        <v>0</v>
      </c>
      <c r="AR32" s="177">
        <f t="shared" si="2"/>
        <v>480</v>
      </c>
      <c r="AS32" s="178">
        <f t="shared" si="137"/>
        <v>493.25782098343268</v>
      </c>
      <c r="AT32" s="179">
        <f t="shared" si="3"/>
        <v>10</v>
      </c>
      <c r="AU32" s="180">
        <f t="shared" si="160"/>
        <v>10</v>
      </c>
      <c r="AV32" s="208">
        <f t="shared" si="160"/>
        <v>0</v>
      </c>
      <c r="AW32" s="206">
        <f t="shared" si="160"/>
        <v>0</v>
      </c>
      <c r="AX32" s="270">
        <f t="shared" si="160"/>
        <v>0</v>
      </c>
      <c r="AY32" s="205">
        <f t="shared" si="160"/>
        <v>0</v>
      </c>
      <c r="AZ32" s="208">
        <f t="shared" si="160"/>
        <v>0</v>
      </c>
      <c r="BA32" s="208">
        <f t="shared" si="160"/>
        <v>0</v>
      </c>
      <c r="BB32" s="208">
        <f t="shared" si="160"/>
        <v>0</v>
      </c>
      <c r="BC32" s="209">
        <f t="shared" si="160"/>
        <v>0</v>
      </c>
      <c r="BD32" s="208">
        <f t="shared" si="160"/>
        <v>0</v>
      </c>
      <c r="BE32" s="206">
        <f t="shared" si="161"/>
        <v>0</v>
      </c>
      <c r="BF32" s="208">
        <f t="shared" si="161"/>
        <v>0</v>
      </c>
      <c r="BG32" s="211">
        <f t="shared" si="161"/>
        <v>0</v>
      </c>
      <c r="BH32" s="212">
        <f t="shared" si="161"/>
        <v>0</v>
      </c>
      <c r="BI32" s="216">
        <f t="shared" si="161"/>
        <v>0</v>
      </c>
      <c r="BJ32" s="213">
        <f t="shared" si="161"/>
        <v>0</v>
      </c>
      <c r="BK32" s="212">
        <f t="shared" si="161"/>
        <v>0</v>
      </c>
      <c r="BL32" s="216">
        <f t="shared" si="161"/>
        <v>0</v>
      </c>
      <c r="BM32" s="214">
        <f t="shared" si="161"/>
        <v>0</v>
      </c>
      <c r="BN32" s="215">
        <f t="shared" si="6"/>
        <v>0</v>
      </c>
      <c r="BO32" s="211">
        <f t="shared" si="162"/>
        <v>0</v>
      </c>
      <c r="BP32" s="292">
        <f t="shared" si="162"/>
        <v>0</v>
      </c>
      <c r="BQ32" s="216">
        <f t="shared" si="162"/>
        <v>0</v>
      </c>
      <c r="BR32" s="214">
        <f t="shared" si="162"/>
        <v>0</v>
      </c>
      <c r="BS32" s="215">
        <f t="shared" si="8"/>
        <v>0</v>
      </c>
      <c r="BT32" s="211">
        <f t="shared" si="163"/>
        <v>0</v>
      </c>
      <c r="BU32" s="292">
        <f t="shared" si="163"/>
        <v>0</v>
      </c>
      <c r="BV32" s="216">
        <f t="shared" si="163"/>
        <v>0</v>
      </c>
      <c r="BW32" s="214">
        <f t="shared" si="163"/>
        <v>0</v>
      </c>
      <c r="BX32" s="215">
        <f t="shared" si="10"/>
        <v>0</v>
      </c>
      <c r="BY32" s="211">
        <f t="shared" si="164"/>
        <v>0</v>
      </c>
      <c r="BZ32" s="292">
        <f t="shared" si="164"/>
        <v>0</v>
      </c>
      <c r="CA32" s="216">
        <f t="shared" si="164"/>
        <v>0</v>
      </c>
      <c r="CB32" s="214">
        <f t="shared" si="164"/>
        <v>0</v>
      </c>
      <c r="CC32" s="215">
        <f t="shared" si="12"/>
        <v>0</v>
      </c>
      <c r="CD32" s="217">
        <f t="shared" si="13"/>
        <v>0</v>
      </c>
      <c r="CE32" s="195">
        <f t="shared" si="155"/>
        <v>0</v>
      </c>
      <c r="CF32" s="162" t="str">
        <f t="shared" si="138"/>
        <v xml:space="preserve"> </v>
      </c>
      <c r="CG32" s="218">
        <f t="shared" si="165"/>
        <v>0</v>
      </c>
      <c r="CH32" s="252">
        <f t="shared" si="165"/>
        <v>0</v>
      </c>
      <c r="CI32" s="219">
        <f t="shared" si="157"/>
        <v>0</v>
      </c>
      <c r="CJ32" s="250">
        <f t="shared" si="156"/>
        <v>0</v>
      </c>
      <c r="CK32" s="129"/>
      <c r="CL32" s="220">
        <f t="shared" si="15"/>
        <v>0</v>
      </c>
      <c r="CM32" s="221">
        <f t="shared" si="16"/>
        <v>4</v>
      </c>
      <c r="CN32" s="221">
        <f t="shared" si="17"/>
        <v>0</v>
      </c>
      <c r="CO32" s="221">
        <f t="shared" si="18"/>
        <v>9</v>
      </c>
      <c r="CP32" s="221">
        <f t="shared" si="19"/>
        <v>0</v>
      </c>
      <c r="CQ32" s="221">
        <f t="shared" si="20"/>
        <v>6</v>
      </c>
      <c r="CR32" s="221">
        <f t="shared" si="21"/>
        <v>0</v>
      </c>
      <c r="CS32" s="221">
        <f t="shared" si="22"/>
        <v>1</v>
      </c>
      <c r="CT32" s="221">
        <f t="shared" si="23"/>
        <v>0</v>
      </c>
      <c r="CU32" s="221">
        <f t="shared" si="24"/>
        <v>1</v>
      </c>
      <c r="CV32" s="221">
        <f t="shared" si="25"/>
        <v>0</v>
      </c>
      <c r="CW32" s="222">
        <f t="shared" si="26"/>
        <v>1</v>
      </c>
      <c r="CX32" s="220">
        <f t="shared" si="27"/>
        <v>0</v>
      </c>
      <c r="CY32" s="221">
        <f t="shared" si="28"/>
        <v>1</v>
      </c>
      <c r="CZ32" s="221">
        <f t="shared" si="29"/>
        <v>0</v>
      </c>
      <c r="DA32" s="221">
        <f t="shared" si="30"/>
        <v>1</v>
      </c>
      <c r="DB32" s="221">
        <f t="shared" si="31"/>
        <v>0</v>
      </c>
      <c r="DC32" s="221">
        <f t="shared" si="32"/>
        <v>1</v>
      </c>
      <c r="DD32" s="221">
        <f t="shared" si="33"/>
        <v>0</v>
      </c>
      <c r="DE32" s="221">
        <f t="shared" si="34"/>
        <v>1</v>
      </c>
      <c r="DF32" s="221">
        <f t="shared" si="35"/>
        <v>0</v>
      </c>
      <c r="DG32" s="221">
        <f t="shared" si="36"/>
        <v>1</v>
      </c>
      <c r="DH32" s="221">
        <f t="shared" si="37"/>
        <v>0</v>
      </c>
      <c r="DI32" s="222">
        <f t="shared" si="38"/>
        <v>1</v>
      </c>
      <c r="DJ32" s="265">
        <f t="shared" si="139"/>
        <v>0</v>
      </c>
      <c r="DK32" s="266">
        <f t="shared" si="140"/>
        <v>0</v>
      </c>
      <c r="DL32" s="267">
        <f t="shared" si="141"/>
        <v>0</v>
      </c>
      <c r="DM32" s="224">
        <f t="shared" si="39"/>
        <v>0</v>
      </c>
      <c r="DN32" s="225">
        <f t="shared" si="40"/>
        <v>4</v>
      </c>
      <c r="DO32" s="225">
        <f t="shared" si="41"/>
        <v>0</v>
      </c>
      <c r="DP32" s="225">
        <f t="shared" si="42"/>
        <v>9</v>
      </c>
      <c r="DQ32" s="225">
        <f t="shared" si="43"/>
        <v>0</v>
      </c>
      <c r="DR32" s="225">
        <f t="shared" si="44"/>
        <v>6</v>
      </c>
      <c r="DS32" s="225">
        <f t="shared" si="45"/>
        <v>0</v>
      </c>
      <c r="DT32" s="225">
        <f t="shared" si="46"/>
        <v>1</v>
      </c>
      <c r="DU32" s="225">
        <f t="shared" si="47"/>
        <v>0</v>
      </c>
      <c r="DV32" s="225">
        <f t="shared" si="48"/>
        <v>1</v>
      </c>
      <c r="DW32" s="225">
        <f t="shared" si="49"/>
        <v>0</v>
      </c>
      <c r="DX32" s="225">
        <f t="shared" si="50"/>
        <v>1</v>
      </c>
      <c r="DY32" s="225">
        <f t="shared" si="51"/>
        <v>0</v>
      </c>
      <c r="DZ32" s="225">
        <f t="shared" si="52"/>
        <v>1</v>
      </c>
      <c r="EA32" s="225">
        <f t="shared" si="53"/>
        <v>0</v>
      </c>
      <c r="EB32" s="225">
        <f t="shared" si="54"/>
        <v>1</v>
      </c>
      <c r="EC32" s="225">
        <f t="shared" si="55"/>
        <v>0</v>
      </c>
      <c r="ED32" s="225">
        <f t="shared" si="56"/>
        <v>1</v>
      </c>
      <c r="EE32" s="225">
        <f t="shared" si="57"/>
        <v>0</v>
      </c>
      <c r="EF32" s="225">
        <f t="shared" si="58"/>
        <v>1</v>
      </c>
      <c r="EG32" s="225">
        <f t="shared" si="59"/>
        <v>0</v>
      </c>
      <c r="EH32" s="225">
        <f t="shared" si="60"/>
        <v>1</v>
      </c>
      <c r="EI32" s="225">
        <f t="shared" si="61"/>
        <v>0</v>
      </c>
      <c r="EJ32" s="225">
        <f t="shared" si="62"/>
        <v>1</v>
      </c>
      <c r="EK32" s="225">
        <f t="shared" si="142"/>
        <v>0</v>
      </c>
      <c r="EL32" s="225">
        <f t="shared" si="143"/>
        <v>0</v>
      </c>
      <c r="EM32" s="223">
        <f t="shared" si="144"/>
        <v>0</v>
      </c>
      <c r="EN32" s="224">
        <f t="shared" si="63"/>
        <v>0</v>
      </c>
      <c r="EO32" s="225">
        <f t="shared" si="64"/>
        <v>4</v>
      </c>
      <c r="EP32" s="225">
        <f t="shared" si="65"/>
        <v>0</v>
      </c>
      <c r="EQ32" s="225">
        <f t="shared" si="66"/>
        <v>9</v>
      </c>
      <c r="ER32" s="225">
        <f t="shared" si="67"/>
        <v>0</v>
      </c>
      <c r="ES32" s="225">
        <f t="shared" si="68"/>
        <v>6</v>
      </c>
      <c r="ET32" s="225">
        <f t="shared" si="69"/>
        <v>0</v>
      </c>
      <c r="EU32" s="225">
        <f t="shared" si="70"/>
        <v>1</v>
      </c>
      <c r="EV32" s="225">
        <f t="shared" si="71"/>
        <v>0</v>
      </c>
      <c r="EW32" s="225">
        <f t="shared" si="72"/>
        <v>1</v>
      </c>
      <c r="EX32" s="225">
        <f t="shared" si="73"/>
        <v>0</v>
      </c>
      <c r="EY32" s="225">
        <f t="shared" si="74"/>
        <v>1</v>
      </c>
      <c r="EZ32" s="225">
        <f t="shared" si="75"/>
        <v>0</v>
      </c>
      <c r="FA32" s="225">
        <f t="shared" si="76"/>
        <v>1</v>
      </c>
      <c r="FB32" s="225">
        <f t="shared" si="77"/>
        <v>0</v>
      </c>
      <c r="FC32" s="225">
        <f t="shared" si="78"/>
        <v>1</v>
      </c>
      <c r="FD32" s="225">
        <f t="shared" si="79"/>
        <v>0</v>
      </c>
      <c r="FE32" s="225">
        <f t="shared" si="80"/>
        <v>1</v>
      </c>
      <c r="FF32" s="225">
        <f t="shared" si="81"/>
        <v>0</v>
      </c>
      <c r="FG32" s="225">
        <f t="shared" si="82"/>
        <v>1</v>
      </c>
      <c r="FH32" s="225">
        <f t="shared" si="83"/>
        <v>0</v>
      </c>
      <c r="FI32" s="225">
        <f t="shared" si="84"/>
        <v>1</v>
      </c>
      <c r="FJ32" s="225">
        <f t="shared" si="85"/>
        <v>0</v>
      </c>
      <c r="FK32" s="225">
        <f t="shared" si="86"/>
        <v>1</v>
      </c>
      <c r="FL32" s="225">
        <f t="shared" si="145"/>
        <v>0</v>
      </c>
      <c r="FM32" s="225">
        <f t="shared" si="146"/>
        <v>0</v>
      </c>
      <c r="FN32" s="223">
        <f t="shared" si="147"/>
        <v>0</v>
      </c>
      <c r="FO32" s="224">
        <f t="shared" si="87"/>
        <v>0</v>
      </c>
      <c r="FP32" s="225">
        <f t="shared" si="88"/>
        <v>4</v>
      </c>
      <c r="FQ32" s="225">
        <f t="shared" si="89"/>
        <v>0</v>
      </c>
      <c r="FR32" s="225">
        <f t="shared" si="90"/>
        <v>9</v>
      </c>
      <c r="FS32" s="225">
        <f t="shared" si="91"/>
        <v>0</v>
      </c>
      <c r="FT32" s="225">
        <f t="shared" si="92"/>
        <v>6</v>
      </c>
      <c r="FU32" s="225">
        <f t="shared" si="93"/>
        <v>0</v>
      </c>
      <c r="FV32" s="225">
        <f t="shared" si="94"/>
        <v>1</v>
      </c>
      <c r="FW32" s="225">
        <f t="shared" si="95"/>
        <v>0</v>
      </c>
      <c r="FX32" s="225">
        <f t="shared" si="96"/>
        <v>1</v>
      </c>
      <c r="FY32" s="225">
        <f t="shared" si="97"/>
        <v>0</v>
      </c>
      <c r="FZ32" s="225">
        <f t="shared" si="98"/>
        <v>1</v>
      </c>
      <c r="GA32" s="225">
        <f t="shared" si="99"/>
        <v>0</v>
      </c>
      <c r="GB32" s="225">
        <f t="shared" si="100"/>
        <v>1</v>
      </c>
      <c r="GC32" s="225">
        <f t="shared" si="101"/>
        <v>0</v>
      </c>
      <c r="GD32" s="225">
        <f t="shared" si="102"/>
        <v>1</v>
      </c>
      <c r="GE32" s="225">
        <f t="shared" si="103"/>
        <v>0</v>
      </c>
      <c r="GF32" s="225">
        <f t="shared" si="104"/>
        <v>1</v>
      </c>
      <c r="GG32" s="225">
        <f t="shared" si="105"/>
        <v>0</v>
      </c>
      <c r="GH32" s="225">
        <f t="shared" si="106"/>
        <v>1</v>
      </c>
      <c r="GI32" s="225">
        <f t="shared" si="107"/>
        <v>0</v>
      </c>
      <c r="GJ32" s="225">
        <f t="shared" si="108"/>
        <v>1</v>
      </c>
      <c r="GK32" s="225">
        <f t="shared" si="109"/>
        <v>0</v>
      </c>
      <c r="GL32" s="225">
        <f t="shared" si="110"/>
        <v>1</v>
      </c>
      <c r="GM32" s="225">
        <f t="shared" si="148"/>
        <v>0</v>
      </c>
      <c r="GN32" s="225">
        <f t="shared" si="149"/>
        <v>0</v>
      </c>
      <c r="GO32" s="223">
        <f t="shared" si="150"/>
        <v>0</v>
      </c>
      <c r="GP32" s="224">
        <f t="shared" si="111"/>
        <v>0</v>
      </c>
      <c r="GQ32" s="225">
        <f t="shared" si="112"/>
        <v>4</v>
      </c>
      <c r="GR32" s="225">
        <f t="shared" si="113"/>
        <v>0</v>
      </c>
      <c r="GS32" s="225">
        <f t="shared" si="114"/>
        <v>9</v>
      </c>
      <c r="GT32" s="225">
        <f t="shared" si="115"/>
        <v>0</v>
      </c>
      <c r="GU32" s="225">
        <f t="shared" si="116"/>
        <v>6</v>
      </c>
      <c r="GV32" s="225">
        <f t="shared" si="117"/>
        <v>0</v>
      </c>
      <c r="GW32" s="225">
        <f t="shared" si="118"/>
        <v>1</v>
      </c>
      <c r="GX32" s="225">
        <f t="shared" si="119"/>
        <v>0</v>
      </c>
      <c r="GY32" s="225">
        <f t="shared" si="120"/>
        <v>1</v>
      </c>
      <c r="GZ32" s="225">
        <f t="shared" si="121"/>
        <v>0</v>
      </c>
      <c r="HA32" s="225">
        <f t="shared" si="122"/>
        <v>1</v>
      </c>
      <c r="HB32" s="225">
        <f t="shared" si="123"/>
        <v>0</v>
      </c>
      <c r="HC32" s="225">
        <f t="shared" si="124"/>
        <v>1</v>
      </c>
      <c r="HD32" s="225">
        <f t="shared" si="125"/>
        <v>0</v>
      </c>
      <c r="HE32" s="225">
        <f t="shared" si="126"/>
        <v>1</v>
      </c>
      <c r="HF32" s="225">
        <f t="shared" si="127"/>
        <v>0</v>
      </c>
      <c r="HG32" s="225">
        <f t="shared" si="128"/>
        <v>1</v>
      </c>
      <c r="HH32" s="225">
        <f t="shared" si="129"/>
        <v>0</v>
      </c>
      <c r="HI32" s="225">
        <f t="shared" si="130"/>
        <v>1</v>
      </c>
      <c r="HJ32" s="225">
        <f t="shared" si="131"/>
        <v>0</v>
      </c>
      <c r="HK32" s="225">
        <f t="shared" si="132"/>
        <v>1</v>
      </c>
      <c r="HL32" s="225">
        <f t="shared" si="133"/>
        <v>0</v>
      </c>
      <c r="HM32" s="225">
        <f t="shared" si="134"/>
        <v>1</v>
      </c>
      <c r="HN32" s="225">
        <f t="shared" si="151"/>
        <v>0</v>
      </c>
      <c r="HO32" s="225">
        <f t="shared" si="152"/>
        <v>0</v>
      </c>
      <c r="HP32" s="223">
        <f t="shared" si="153"/>
        <v>0</v>
      </c>
    </row>
    <row r="33" spans="1:224" ht="15" x14ac:dyDescent="0.25">
      <c r="A33" s="123">
        <f t="shared" si="135"/>
        <v>6</v>
      </c>
      <c r="B33" s="8">
        <f>Namen!B33</f>
        <v>11</v>
      </c>
      <c r="C33" s="170" t="str">
        <f>Namen!C33</f>
        <v>Lara Chrispijn</v>
      </c>
      <c r="D33" s="170" t="str">
        <f>Namen!D33&amp;" "&amp;Namen!E33</f>
        <v>Olvo wezep</v>
      </c>
      <c r="E33" s="8" t="str">
        <f>Namen!F33</f>
        <v>.</v>
      </c>
      <c r="F33" s="170" t="str">
        <f>Namen!G33</f>
        <v>pre pre instap 2</v>
      </c>
      <c r="G33" s="8" t="str">
        <f>Namen!H33</f>
        <v>D4</v>
      </c>
      <c r="H33" s="8">
        <f>Namen!I33</f>
        <v>0</v>
      </c>
      <c r="I33" s="8"/>
      <c r="J33" s="8"/>
      <c r="K33" s="171">
        <f>Namen!J33</f>
        <v>39696</v>
      </c>
      <c r="L33" s="8">
        <f>Namen!K33</f>
        <v>0</v>
      </c>
      <c r="M33" s="8">
        <f>Namen!L33</f>
        <v>0</v>
      </c>
      <c r="N33" s="8">
        <f>IF(sorteersom&gt;0.5,Namen!M33,1)</f>
        <v>2</v>
      </c>
      <c r="O33" s="170">
        <f>Namen!N33</f>
        <v>0</v>
      </c>
      <c r="P33" s="202">
        <f>'Ronde 3'!I$12</f>
        <v>4.2</v>
      </c>
      <c r="Q33" s="203">
        <f>'Ronde 3'!R$12</f>
        <v>12.7</v>
      </c>
      <c r="R33" s="203">
        <f>'Ronde 3'!N$12</f>
        <v>0</v>
      </c>
      <c r="S33" s="204">
        <f>'Ronde 3'!I$13</f>
        <v>4.5</v>
      </c>
      <c r="T33" s="203">
        <f>'Ronde 3'!R$13</f>
        <v>12.2</v>
      </c>
      <c r="U33" s="203">
        <f>'Ronde 3'!N$13</f>
        <v>0</v>
      </c>
      <c r="V33" s="482">
        <f>'Ronde 3'!S$12</f>
        <v>12.45</v>
      </c>
      <c r="W33" s="202">
        <f>'Ronde 4'!I$33</f>
        <v>5.0999999999999996</v>
      </c>
      <c r="X33" s="204">
        <f>'Ronde 4'!Q33</f>
        <v>8.1</v>
      </c>
      <c r="Y33" s="273">
        <f>'Ronde 4'!N$33</f>
        <v>0</v>
      </c>
      <c r="Z33" s="273">
        <f>'Ronde 4'!P33</f>
        <v>10</v>
      </c>
      <c r="AA33" s="482">
        <f>'Ronde 4'!S$33</f>
        <v>13.2</v>
      </c>
      <c r="AB33" s="483">
        <f>'Ronde 1'!I$45</f>
        <v>5.0999999999999996</v>
      </c>
      <c r="AC33" s="273">
        <f>'Ronde 1'!Q45</f>
        <v>8</v>
      </c>
      <c r="AD33" s="273">
        <f>'Ronde 1'!N$45</f>
        <v>0</v>
      </c>
      <c r="AE33" s="273">
        <f>'Ronde 1'!P45</f>
        <v>10</v>
      </c>
      <c r="AF33" s="482">
        <f>'Ronde 1'!S$45</f>
        <v>13.1</v>
      </c>
      <c r="AG33" s="202">
        <f>'Ronde 2'!I$57</f>
        <v>5.4</v>
      </c>
      <c r="AH33" s="204">
        <f>'Ronde 2'!Q57</f>
        <v>8.8000000000000007</v>
      </c>
      <c r="AI33" s="273">
        <f>'Ronde 2'!N$57</f>
        <v>0</v>
      </c>
      <c r="AJ33" s="273">
        <f>'Ronde 2'!P57</f>
        <v>10</v>
      </c>
      <c r="AK33" s="482">
        <f>'Ronde 2'!S$57</f>
        <v>14.2</v>
      </c>
      <c r="AL33" s="481">
        <f t="shared" si="0"/>
        <v>52.95</v>
      </c>
      <c r="AM33" s="8">
        <v>28</v>
      </c>
      <c r="AN33" s="175">
        <f t="shared" si="136"/>
        <v>4</v>
      </c>
      <c r="AO33" s="176">
        <f t="shared" ca="1" si="154"/>
        <v>0.45989911086182944</v>
      </c>
      <c r="AP33" s="176">
        <v>0.10245189892216811</v>
      </c>
      <c r="AQ33" s="177">
        <f t="shared" si="1"/>
        <v>0</v>
      </c>
      <c r="AR33" s="177">
        <f t="shared" si="2"/>
        <v>480</v>
      </c>
      <c r="AS33" s="178">
        <f t="shared" si="137"/>
        <v>484.10245189892214</v>
      </c>
      <c r="AT33" s="179">
        <f t="shared" si="3"/>
        <v>6</v>
      </c>
      <c r="AU33" s="180">
        <f t="shared" si="160"/>
        <v>11</v>
      </c>
      <c r="AV33" s="208">
        <f t="shared" si="160"/>
        <v>0</v>
      </c>
      <c r="AW33" s="206">
        <f t="shared" si="160"/>
        <v>0</v>
      </c>
      <c r="AX33" s="270">
        <f t="shared" si="160"/>
        <v>0</v>
      </c>
      <c r="AY33" s="205">
        <f t="shared" si="160"/>
        <v>0</v>
      </c>
      <c r="AZ33" s="208">
        <f t="shared" si="160"/>
        <v>0</v>
      </c>
      <c r="BA33" s="208">
        <f t="shared" si="160"/>
        <v>0</v>
      </c>
      <c r="BB33" s="208">
        <f t="shared" si="160"/>
        <v>0</v>
      </c>
      <c r="BC33" s="209">
        <f t="shared" si="160"/>
        <v>0</v>
      </c>
      <c r="BD33" s="208">
        <f t="shared" si="160"/>
        <v>0</v>
      </c>
      <c r="BE33" s="206">
        <f t="shared" si="161"/>
        <v>0</v>
      </c>
      <c r="BF33" s="208">
        <f t="shared" si="161"/>
        <v>0</v>
      </c>
      <c r="BG33" s="211">
        <f t="shared" si="161"/>
        <v>0</v>
      </c>
      <c r="BH33" s="212">
        <f t="shared" si="161"/>
        <v>0</v>
      </c>
      <c r="BI33" s="216">
        <f t="shared" si="161"/>
        <v>0</v>
      </c>
      <c r="BJ33" s="213">
        <f t="shared" si="161"/>
        <v>0</v>
      </c>
      <c r="BK33" s="212">
        <f t="shared" si="161"/>
        <v>0</v>
      </c>
      <c r="BL33" s="216">
        <f t="shared" si="161"/>
        <v>0</v>
      </c>
      <c r="BM33" s="214">
        <f t="shared" si="161"/>
        <v>0</v>
      </c>
      <c r="BN33" s="215">
        <f t="shared" si="6"/>
        <v>0</v>
      </c>
      <c r="BO33" s="211">
        <f t="shared" si="162"/>
        <v>0</v>
      </c>
      <c r="BP33" s="292">
        <f t="shared" si="162"/>
        <v>0</v>
      </c>
      <c r="BQ33" s="216">
        <f t="shared" si="162"/>
        <v>0</v>
      </c>
      <c r="BR33" s="214">
        <f t="shared" si="162"/>
        <v>0</v>
      </c>
      <c r="BS33" s="215">
        <f t="shared" si="8"/>
        <v>0</v>
      </c>
      <c r="BT33" s="211">
        <f t="shared" si="163"/>
        <v>0</v>
      </c>
      <c r="BU33" s="292">
        <f t="shared" si="163"/>
        <v>0</v>
      </c>
      <c r="BV33" s="216">
        <f t="shared" si="163"/>
        <v>0</v>
      </c>
      <c r="BW33" s="214">
        <f t="shared" si="163"/>
        <v>0</v>
      </c>
      <c r="BX33" s="215">
        <f t="shared" si="10"/>
        <v>0</v>
      </c>
      <c r="BY33" s="211">
        <f t="shared" si="164"/>
        <v>0</v>
      </c>
      <c r="BZ33" s="292">
        <f t="shared" si="164"/>
        <v>0</v>
      </c>
      <c r="CA33" s="216">
        <f t="shared" si="164"/>
        <v>0</v>
      </c>
      <c r="CB33" s="214">
        <f t="shared" si="164"/>
        <v>0</v>
      </c>
      <c r="CC33" s="215">
        <f t="shared" si="12"/>
        <v>0</v>
      </c>
      <c r="CD33" s="217">
        <f t="shared" si="13"/>
        <v>0</v>
      </c>
      <c r="CE33" s="195">
        <f t="shared" si="155"/>
        <v>0</v>
      </c>
      <c r="CF33" s="162" t="str">
        <f t="shared" si="138"/>
        <v xml:space="preserve"> </v>
      </c>
      <c r="CG33" s="218">
        <f t="shared" si="165"/>
        <v>0</v>
      </c>
      <c r="CH33" s="252">
        <f t="shared" si="165"/>
        <v>0</v>
      </c>
      <c r="CI33" s="219">
        <f t="shared" si="157"/>
        <v>0</v>
      </c>
      <c r="CJ33" s="250">
        <f t="shared" si="156"/>
        <v>0</v>
      </c>
      <c r="CK33" s="129"/>
      <c r="CL33" s="220">
        <f t="shared" si="15"/>
        <v>0</v>
      </c>
      <c r="CM33" s="221">
        <f t="shared" si="16"/>
        <v>4</v>
      </c>
      <c r="CN33" s="221">
        <f t="shared" si="17"/>
        <v>0</v>
      </c>
      <c r="CO33" s="221">
        <f t="shared" si="18"/>
        <v>9</v>
      </c>
      <c r="CP33" s="221">
        <f t="shared" si="19"/>
        <v>0</v>
      </c>
      <c r="CQ33" s="221">
        <f t="shared" si="20"/>
        <v>6</v>
      </c>
      <c r="CR33" s="221">
        <f t="shared" si="21"/>
        <v>0</v>
      </c>
      <c r="CS33" s="221">
        <f t="shared" si="22"/>
        <v>1</v>
      </c>
      <c r="CT33" s="221">
        <f t="shared" si="23"/>
        <v>0</v>
      </c>
      <c r="CU33" s="221">
        <f t="shared" si="24"/>
        <v>1</v>
      </c>
      <c r="CV33" s="221">
        <f t="shared" si="25"/>
        <v>0</v>
      </c>
      <c r="CW33" s="222">
        <f t="shared" si="26"/>
        <v>1</v>
      </c>
      <c r="CX33" s="220">
        <f t="shared" si="27"/>
        <v>0</v>
      </c>
      <c r="CY33" s="221">
        <f t="shared" si="28"/>
        <v>1</v>
      </c>
      <c r="CZ33" s="221">
        <f t="shared" si="29"/>
        <v>0</v>
      </c>
      <c r="DA33" s="221">
        <f t="shared" si="30"/>
        <v>1</v>
      </c>
      <c r="DB33" s="221">
        <f t="shared" si="31"/>
        <v>0</v>
      </c>
      <c r="DC33" s="221">
        <f t="shared" si="32"/>
        <v>1</v>
      </c>
      <c r="DD33" s="221">
        <f t="shared" si="33"/>
        <v>0</v>
      </c>
      <c r="DE33" s="221">
        <f t="shared" si="34"/>
        <v>1</v>
      </c>
      <c r="DF33" s="221">
        <f t="shared" si="35"/>
        <v>0</v>
      </c>
      <c r="DG33" s="221">
        <f t="shared" si="36"/>
        <v>1</v>
      </c>
      <c r="DH33" s="221">
        <f t="shared" si="37"/>
        <v>0</v>
      </c>
      <c r="DI33" s="222">
        <f t="shared" si="38"/>
        <v>1</v>
      </c>
      <c r="DJ33" s="265">
        <f t="shared" si="139"/>
        <v>0</v>
      </c>
      <c r="DK33" s="266">
        <f t="shared" si="140"/>
        <v>0</v>
      </c>
      <c r="DL33" s="267">
        <f t="shared" si="141"/>
        <v>0</v>
      </c>
      <c r="DM33" s="224">
        <f t="shared" si="39"/>
        <v>0</v>
      </c>
      <c r="DN33" s="225">
        <f t="shared" si="40"/>
        <v>4</v>
      </c>
      <c r="DO33" s="225">
        <f t="shared" si="41"/>
        <v>0</v>
      </c>
      <c r="DP33" s="225">
        <f t="shared" si="42"/>
        <v>9</v>
      </c>
      <c r="DQ33" s="225">
        <f t="shared" si="43"/>
        <v>0</v>
      </c>
      <c r="DR33" s="225">
        <f t="shared" si="44"/>
        <v>6</v>
      </c>
      <c r="DS33" s="225">
        <f t="shared" si="45"/>
        <v>0</v>
      </c>
      <c r="DT33" s="225">
        <f t="shared" si="46"/>
        <v>1</v>
      </c>
      <c r="DU33" s="225">
        <f t="shared" si="47"/>
        <v>0</v>
      </c>
      <c r="DV33" s="225">
        <f t="shared" si="48"/>
        <v>1</v>
      </c>
      <c r="DW33" s="225">
        <f t="shared" si="49"/>
        <v>0</v>
      </c>
      <c r="DX33" s="225">
        <f t="shared" si="50"/>
        <v>1</v>
      </c>
      <c r="DY33" s="225">
        <f t="shared" si="51"/>
        <v>0</v>
      </c>
      <c r="DZ33" s="225">
        <f t="shared" si="52"/>
        <v>1</v>
      </c>
      <c r="EA33" s="225">
        <f t="shared" si="53"/>
        <v>0</v>
      </c>
      <c r="EB33" s="225">
        <f t="shared" si="54"/>
        <v>1</v>
      </c>
      <c r="EC33" s="225">
        <f t="shared" si="55"/>
        <v>0</v>
      </c>
      <c r="ED33" s="225">
        <f t="shared" si="56"/>
        <v>1</v>
      </c>
      <c r="EE33" s="225">
        <f t="shared" si="57"/>
        <v>0</v>
      </c>
      <c r="EF33" s="225">
        <f t="shared" si="58"/>
        <v>1</v>
      </c>
      <c r="EG33" s="225">
        <f t="shared" si="59"/>
        <v>0</v>
      </c>
      <c r="EH33" s="225">
        <f t="shared" si="60"/>
        <v>1</v>
      </c>
      <c r="EI33" s="225">
        <f t="shared" si="61"/>
        <v>0</v>
      </c>
      <c r="EJ33" s="225">
        <f t="shared" si="62"/>
        <v>1</v>
      </c>
      <c r="EK33" s="225">
        <f t="shared" si="142"/>
        <v>0</v>
      </c>
      <c r="EL33" s="225">
        <f t="shared" si="143"/>
        <v>0</v>
      </c>
      <c r="EM33" s="223">
        <f t="shared" si="144"/>
        <v>0</v>
      </c>
      <c r="EN33" s="224">
        <f t="shared" si="63"/>
        <v>0</v>
      </c>
      <c r="EO33" s="225">
        <f t="shared" si="64"/>
        <v>4</v>
      </c>
      <c r="EP33" s="225">
        <f t="shared" si="65"/>
        <v>0</v>
      </c>
      <c r="EQ33" s="225">
        <f t="shared" si="66"/>
        <v>9</v>
      </c>
      <c r="ER33" s="225">
        <f t="shared" si="67"/>
        <v>0</v>
      </c>
      <c r="ES33" s="225">
        <f t="shared" si="68"/>
        <v>6</v>
      </c>
      <c r="ET33" s="225">
        <f t="shared" si="69"/>
        <v>0</v>
      </c>
      <c r="EU33" s="225">
        <f t="shared" si="70"/>
        <v>1</v>
      </c>
      <c r="EV33" s="225">
        <f t="shared" si="71"/>
        <v>0</v>
      </c>
      <c r="EW33" s="225">
        <f t="shared" si="72"/>
        <v>1</v>
      </c>
      <c r="EX33" s="225">
        <f t="shared" si="73"/>
        <v>0</v>
      </c>
      <c r="EY33" s="225">
        <f t="shared" si="74"/>
        <v>1</v>
      </c>
      <c r="EZ33" s="225">
        <f t="shared" si="75"/>
        <v>0</v>
      </c>
      <c r="FA33" s="225">
        <f t="shared" si="76"/>
        <v>1</v>
      </c>
      <c r="FB33" s="225">
        <f t="shared" si="77"/>
        <v>0</v>
      </c>
      <c r="FC33" s="225">
        <f t="shared" si="78"/>
        <v>1</v>
      </c>
      <c r="FD33" s="225">
        <f t="shared" si="79"/>
        <v>0</v>
      </c>
      <c r="FE33" s="225">
        <f t="shared" si="80"/>
        <v>1</v>
      </c>
      <c r="FF33" s="225">
        <f t="shared" si="81"/>
        <v>0</v>
      </c>
      <c r="FG33" s="225">
        <f t="shared" si="82"/>
        <v>1</v>
      </c>
      <c r="FH33" s="225">
        <f t="shared" si="83"/>
        <v>0</v>
      </c>
      <c r="FI33" s="225">
        <f t="shared" si="84"/>
        <v>1</v>
      </c>
      <c r="FJ33" s="225">
        <f t="shared" si="85"/>
        <v>0</v>
      </c>
      <c r="FK33" s="225">
        <f t="shared" si="86"/>
        <v>1</v>
      </c>
      <c r="FL33" s="225">
        <f t="shared" si="145"/>
        <v>0</v>
      </c>
      <c r="FM33" s="225">
        <f t="shared" si="146"/>
        <v>0</v>
      </c>
      <c r="FN33" s="223">
        <f t="shared" si="147"/>
        <v>0</v>
      </c>
      <c r="FO33" s="224">
        <f t="shared" si="87"/>
        <v>0</v>
      </c>
      <c r="FP33" s="225">
        <f t="shared" si="88"/>
        <v>4</v>
      </c>
      <c r="FQ33" s="225">
        <f t="shared" si="89"/>
        <v>0</v>
      </c>
      <c r="FR33" s="225">
        <f t="shared" si="90"/>
        <v>9</v>
      </c>
      <c r="FS33" s="225">
        <f t="shared" si="91"/>
        <v>0</v>
      </c>
      <c r="FT33" s="225">
        <f t="shared" si="92"/>
        <v>6</v>
      </c>
      <c r="FU33" s="225">
        <f t="shared" si="93"/>
        <v>0</v>
      </c>
      <c r="FV33" s="225">
        <f t="shared" si="94"/>
        <v>1</v>
      </c>
      <c r="FW33" s="225">
        <f t="shared" si="95"/>
        <v>0</v>
      </c>
      <c r="FX33" s="225">
        <f t="shared" si="96"/>
        <v>1</v>
      </c>
      <c r="FY33" s="225">
        <f t="shared" si="97"/>
        <v>0</v>
      </c>
      <c r="FZ33" s="225">
        <f t="shared" si="98"/>
        <v>1</v>
      </c>
      <c r="GA33" s="225">
        <f t="shared" si="99"/>
        <v>0</v>
      </c>
      <c r="GB33" s="225">
        <f t="shared" si="100"/>
        <v>1</v>
      </c>
      <c r="GC33" s="225">
        <f t="shared" si="101"/>
        <v>0</v>
      </c>
      <c r="GD33" s="225">
        <f t="shared" si="102"/>
        <v>1</v>
      </c>
      <c r="GE33" s="225">
        <f t="shared" si="103"/>
        <v>0</v>
      </c>
      <c r="GF33" s="225">
        <f t="shared" si="104"/>
        <v>1</v>
      </c>
      <c r="GG33" s="225">
        <f t="shared" si="105"/>
        <v>0</v>
      </c>
      <c r="GH33" s="225">
        <f t="shared" si="106"/>
        <v>1</v>
      </c>
      <c r="GI33" s="225">
        <f t="shared" si="107"/>
        <v>0</v>
      </c>
      <c r="GJ33" s="225">
        <f t="shared" si="108"/>
        <v>1</v>
      </c>
      <c r="GK33" s="225">
        <f t="shared" si="109"/>
        <v>0</v>
      </c>
      <c r="GL33" s="225">
        <f t="shared" si="110"/>
        <v>1</v>
      </c>
      <c r="GM33" s="225">
        <f t="shared" si="148"/>
        <v>0</v>
      </c>
      <c r="GN33" s="225">
        <f t="shared" si="149"/>
        <v>0</v>
      </c>
      <c r="GO33" s="223">
        <f t="shared" si="150"/>
        <v>0</v>
      </c>
      <c r="GP33" s="224">
        <f t="shared" si="111"/>
        <v>0</v>
      </c>
      <c r="GQ33" s="225">
        <f t="shared" si="112"/>
        <v>4</v>
      </c>
      <c r="GR33" s="225">
        <f t="shared" si="113"/>
        <v>0</v>
      </c>
      <c r="GS33" s="225">
        <f t="shared" si="114"/>
        <v>9</v>
      </c>
      <c r="GT33" s="225">
        <f t="shared" si="115"/>
        <v>0</v>
      </c>
      <c r="GU33" s="225">
        <f t="shared" si="116"/>
        <v>6</v>
      </c>
      <c r="GV33" s="225">
        <f t="shared" si="117"/>
        <v>0</v>
      </c>
      <c r="GW33" s="225">
        <f t="shared" si="118"/>
        <v>1</v>
      </c>
      <c r="GX33" s="225">
        <f t="shared" si="119"/>
        <v>0</v>
      </c>
      <c r="GY33" s="225">
        <f t="shared" si="120"/>
        <v>1</v>
      </c>
      <c r="GZ33" s="225">
        <f t="shared" si="121"/>
        <v>0</v>
      </c>
      <c r="HA33" s="225">
        <f t="shared" si="122"/>
        <v>1</v>
      </c>
      <c r="HB33" s="225">
        <f t="shared" si="123"/>
        <v>0</v>
      </c>
      <c r="HC33" s="225">
        <f t="shared" si="124"/>
        <v>1</v>
      </c>
      <c r="HD33" s="225">
        <f t="shared" si="125"/>
        <v>0</v>
      </c>
      <c r="HE33" s="225">
        <f t="shared" si="126"/>
        <v>1</v>
      </c>
      <c r="HF33" s="225">
        <f t="shared" si="127"/>
        <v>0</v>
      </c>
      <c r="HG33" s="225">
        <f t="shared" si="128"/>
        <v>1</v>
      </c>
      <c r="HH33" s="225">
        <f t="shared" si="129"/>
        <v>0</v>
      </c>
      <c r="HI33" s="225">
        <f t="shared" si="130"/>
        <v>1</v>
      </c>
      <c r="HJ33" s="225">
        <f t="shared" si="131"/>
        <v>0</v>
      </c>
      <c r="HK33" s="225">
        <f t="shared" si="132"/>
        <v>1</v>
      </c>
      <c r="HL33" s="225">
        <f t="shared" si="133"/>
        <v>0</v>
      </c>
      <c r="HM33" s="225">
        <f t="shared" si="134"/>
        <v>1</v>
      </c>
      <c r="HN33" s="225">
        <f t="shared" si="151"/>
        <v>0</v>
      </c>
      <c r="HO33" s="225">
        <f t="shared" si="152"/>
        <v>0</v>
      </c>
      <c r="HP33" s="223">
        <f t="shared" si="153"/>
        <v>0</v>
      </c>
    </row>
    <row r="34" spans="1:224" ht="15" x14ac:dyDescent="0.25">
      <c r="A34" s="123">
        <f t="shared" si="135"/>
        <v>39</v>
      </c>
      <c r="B34" s="8">
        <f>Namen!B34</f>
        <v>0</v>
      </c>
      <c r="C34" s="170">
        <f>Namen!C34</f>
        <v>0</v>
      </c>
      <c r="D34" s="170" t="str">
        <f>Namen!D34&amp;" "&amp;Namen!E34</f>
        <v xml:space="preserve"> </v>
      </c>
      <c r="E34" s="8">
        <f>Namen!F34</f>
        <v>0</v>
      </c>
      <c r="F34" s="170">
        <f>Namen!G34</f>
        <v>0</v>
      </c>
      <c r="G34" s="8">
        <f>Namen!H34</f>
        <v>0</v>
      </c>
      <c r="H34" s="8">
        <f>Namen!I34</f>
        <v>0</v>
      </c>
      <c r="I34" s="8"/>
      <c r="J34" s="8"/>
      <c r="K34" s="171">
        <f>Namen!J34</f>
        <v>0</v>
      </c>
      <c r="L34" s="8">
        <f>Namen!K34</f>
        <v>0</v>
      </c>
      <c r="M34" s="8">
        <f>Namen!L34</f>
        <v>0</v>
      </c>
      <c r="N34" s="8">
        <f>IF(sorteersom&gt;0.5,Namen!M34,1)</f>
        <v>0</v>
      </c>
      <c r="O34" s="170">
        <f>Namen!N34</f>
        <v>0</v>
      </c>
      <c r="P34" s="202">
        <f>'Ronde 3'!I$14</f>
        <v>0</v>
      </c>
      <c r="Q34" s="203">
        <f>'Ronde 3'!R$14</f>
        <v>0</v>
      </c>
      <c r="R34" s="203">
        <f>'Ronde 3'!N$14</f>
        <v>0</v>
      </c>
      <c r="S34" s="204">
        <f>'Ronde 3'!I$15</f>
        <v>0</v>
      </c>
      <c r="T34" s="203">
        <f>'Ronde 3'!R$15</f>
        <v>0</v>
      </c>
      <c r="U34" s="203">
        <f>'Ronde 3'!N$15</f>
        <v>0</v>
      </c>
      <c r="V34" s="482">
        <f>'Ronde 3'!S$14</f>
        <v>0</v>
      </c>
      <c r="W34" s="202">
        <f>'Ronde 4'!I$34</f>
        <v>0</v>
      </c>
      <c r="X34" s="204">
        <f>'Ronde 4'!Q34</f>
        <v>0</v>
      </c>
      <c r="Y34" s="273">
        <f>'Ronde 4'!N$34</f>
        <v>0</v>
      </c>
      <c r="Z34" s="273">
        <f>'Ronde 4'!P34</f>
        <v>0</v>
      </c>
      <c r="AA34" s="482">
        <f>'Ronde 4'!S$34</f>
        <v>0</v>
      </c>
      <c r="AB34" s="483">
        <f>'Ronde 1'!I$46</f>
        <v>0</v>
      </c>
      <c r="AC34" s="273">
        <f>'Ronde 1'!Q46</f>
        <v>0</v>
      </c>
      <c r="AD34" s="273">
        <f>'Ronde 1'!N$46</f>
        <v>0</v>
      </c>
      <c r="AE34" s="273">
        <f>'Ronde 1'!P46</f>
        <v>0</v>
      </c>
      <c r="AF34" s="482">
        <f>'Ronde 1'!S$46</f>
        <v>0</v>
      </c>
      <c r="AG34" s="202">
        <f>'Ronde 2'!I$58</f>
        <v>0</v>
      </c>
      <c r="AH34" s="204">
        <f>'Ronde 2'!Q58</f>
        <v>0</v>
      </c>
      <c r="AI34" s="273">
        <f>'Ronde 2'!N$58</f>
        <v>0</v>
      </c>
      <c r="AJ34" s="273">
        <f>'Ronde 2'!P58</f>
        <v>0</v>
      </c>
      <c r="AK34" s="482">
        <f>'Ronde 2'!S$58</f>
        <v>0</v>
      </c>
      <c r="AL34" s="481">
        <f t="shared" si="0"/>
        <v>0</v>
      </c>
      <c r="AM34" s="8">
        <v>29</v>
      </c>
      <c r="AN34" s="175">
        <f t="shared" si="136"/>
        <v>17</v>
      </c>
      <c r="AO34" s="176">
        <f t="shared" ca="1" si="154"/>
        <v>0.10827647496891746</v>
      </c>
      <c r="AP34" s="176">
        <v>0.36196552906403312</v>
      </c>
      <c r="AQ34" s="177">
        <f t="shared" si="1"/>
        <v>140</v>
      </c>
      <c r="AR34" s="177">
        <f t="shared" si="2"/>
        <v>3000</v>
      </c>
      <c r="AS34" s="178">
        <f t="shared" si="137"/>
        <v>3157.361965529064</v>
      </c>
      <c r="AT34" s="179">
        <f t="shared" si="3"/>
        <v>39</v>
      </c>
      <c r="AU34" s="180">
        <f t="shared" si="160"/>
        <v>12</v>
      </c>
      <c r="AV34" s="208">
        <f t="shared" si="160"/>
        <v>0</v>
      </c>
      <c r="AW34" s="206">
        <f t="shared" si="160"/>
        <v>0</v>
      </c>
      <c r="AX34" s="270">
        <f t="shared" si="160"/>
        <v>0</v>
      </c>
      <c r="AY34" s="205">
        <f t="shared" si="160"/>
        <v>0</v>
      </c>
      <c r="AZ34" s="208">
        <f t="shared" si="160"/>
        <v>0</v>
      </c>
      <c r="BA34" s="208">
        <f t="shared" si="160"/>
        <v>0</v>
      </c>
      <c r="BB34" s="208">
        <f t="shared" si="160"/>
        <v>0</v>
      </c>
      <c r="BC34" s="209">
        <f t="shared" si="160"/>
        <v>0</v>
      </c>
      <c r="BD34" s="208">
        <f t="shared" si="160"/>
        <v>0</v>
      </c>
      <c r="BE34" s="206">
        <f t="shared" si="161"/>
        <v>0</v>
      </c>
      <c r="BF34" s="208">
        <f t="shared" si="161"/>
        <v>0</v>
      </c>
      <c r="BG34" s="211">
        <f t="shared" si="161"/>
        <v>0</v>
      </c>
      <c r="BH34" s="212">
        <f t="shared" si="161"/>
        <v>0</v>
      </c>
      <c r="BI34" s="216">
        <f t="shared" si="161"/>
        <v>0</v>
      </c>
      <c r="BJ34" s="213">
        <f t="shared" si="161"/>
        <v>0</v>
      </c>
      <c r="BK34" s="212">
        <f t="shared" si="161"/>
        <v>0</v>
      </c>
      <c r="BL34" s="216">
        <f t="shared" si="161"/>
        <v>0</v>
      </c>
      <c r="BM34" s="214">
        <f t="shared" si="161"/>
        <v>0</v>
      </c>
      <c r="BN34" s="215">
        <f t="shared" si="6"/>
        <v>0</v>
      </c>
      <c r="BO34" s="211">
        <f t="shared" si="162"/>
        <v>0</v>
      </c>
      <c r="BP34" s="292">
        <f t="shared" si="162"/>
        <v>0</v>
      </c>
      <c r="BQ34" s="216">
        <f t="shared" si="162"/>
        <v>0</v>
      </c>
      <c r="BR34" s="214">
        <f t="shared" si="162"/>
        <v>0</v>
      </c>
      <c r="BS34" s="215">
        <f t="shared" si="8"/>
        <v>0</v>
      </c>
      <c r="BT34" s="211">
        <f t="shared" si="163"/>
        <v>0</v>
      </c>
      <c r="BU34" s="292">
        <f t="shared" si="163"/>
        <v>0</v>
      </c>
      <c r="BV34" s="216">
        <f t="shared" si="163"/>
        <v>0</v>
      </c>
      <c r="BW34" s="214">
        <f t="shared" si="163"/>
        <v>0</v>
      </c>
      <c r="BX34" s="215">
        <f t="shared" si="10"/>
        <v>0</v>
      </c>
      <c r="BY34" s="211">
        <f t="shared" si="164"/>
        <v>0</v>
      </c>
      <c r="BZ34" s="292">
        <f t="shared" si="164"/>
        <v>0</v>
      </c>
      <c r="CA34" s="216">
        <f t="shared" si="164"/>
        <v>0</v>
      </c>
      <c r="CB34" s="214">
        <f t="shared" si="164"/>
        <v>0</v>
      </c>
      <c r="CC34" s="215">
        <f t="shared" si="12"/>
        <v>0</v>
      </c>
      <c r="CD34" s="217">
        <f t="shared" si="13"/>
        <v>0</v>
      </c>
      <c r="CE34" s="195">
        <f t="shared" si="155"/>
        <v>0</v>
      </c>
      <c r="CF34" s="162" t="str">
        <f t="shared" si="138"/>
        <v xml:space="preserve"> </v>
      </c>
      <c r="CG34" s="218">
        <f t="shared" si="165"/>
        <v>0</v>
      </c>
      <c r="CH34" s="252">
        <f t="shared" si="165"/>
        <v>0</v>
      </c>
      <c r="CI34" s="219">
        <f t="shared" si="157"/>
        <v>0</v>
      </c>
      <c r="CJ34" s="250">
        <f t="shared" si="156"/>
        <v>0</v>
      </c>
      <c r="CK34" s="129"/>
      <c r="CL34" s="220">
        <f t="shared" si="15"/>
        <v>0</v>
      </c>
      <c r="CM34" s="221">
        <f t="shared" si="16"/>
        <v>4</v>
      </c>
      <c r="CN34" s="221">
        <f t="shared" si="17"/>
        <v>0</v>
      </c>
      <c r="CO34" s="221">
        <f t="shared" si="18"/>
        <v>9</v>
      </c>
      <c r="CP34" s="221">
        <f t="shared" si="19"/>
        <v>0</v>
      </c>
      <c r="CQ34" s="221">
        <f t="shared" si="20"/>
        <v>6</v>
      </c>
      <c r="CR34" s="221">
        <f t="shared" si="21"/>
        <v>0</v>
      </c>
      <c r="CS34" s="221">
        <f t="shared" si="22"/>
        <v>1</v>
      </c>
      <c r="CT34" s="221">
        <f t="shared" si="23"/>
        <v>0</v>
      </c>
      <c r="CU34" s="221">
        <f t="shared" si="24"/>
        <v>1</v>
      </c>
      <c r="CV34" s="221">
        <f t="shared" si="25"/>
        <v>0</v>
      </c>
      <c r="CW34" s="222">
        <f t="shared" si="26"/>
        <v>1</v>
      </c>
      <c r="CX34" s="220">
        <f t="shared" si="27"/>
        <v>0</v>
      </c>
      <c r="CY34" s="221">
        <f t="shared" si="28"/>
        <v>1</v>
      </c>
      <c r="CZ34" s="221">
        <f t="shared" si="29"/>
        <v>0</v>
      </c>
      <c r="DA34" s="221">
        <f t="shared" si="30"/>
        <v>1</v>
      </c>
      <c r="DB34" s="221">
        <f t="shared" si="31"/>
        <v>0</v>
      </c>
      <c r="DC34" s="221">
        <f t="shared" si="32"/>
        <v>1</v>
      </c>
      <c r="DD34" s="221">
        <f t="shared" si="33"/>
        <v>0</v>
      </c>
      <c r="DE34" s="221">
        <f t="shared" si="34"/>
        <v>1</v>
      </c>
      <c r="DF34" s="221">
        <f t="shared" si="35"/>
        <v>0</v>
      </c>
      <c r="DG34" s="221">
        <f t="shared" si="36"/>
        <v>1</v>
      </c>
      <c r="DH34" s="221">
        <f t="shared" si="37"/>
        <v>0</v>
      </c>
      <c r="DI34" s="222">
        <f t="shared" si="38"/>
        <v>1</v>
      </c>
      <c r="DJ34" s="265">
        <f t="shared" si="139"/>
        <v>0</v>
      </c>
      <c r="DK34" s="266">
        <f t="shared" si="140"/>
        <v>0</v>
      </c>
      <c r="DL34" s="267">
        <f t="shared" si="141"/>
        <v>0</v>
      </c>
      <c r="DM34" s="224">
        <f t="shared" si="39"/>
        <v>0</v>
      </c>
      <c r="DN34" s="225">
        <f t="shared" si="40"/>
        <v>4</v>
      </c>
      <c r="DO34" s="225">
        <f t="shared" si="41"/>
        <v>0</v>
      </c>
      <c r="DP34" s="225">
        <f t="shared" si="42"/>
        <v>9</v>
      </c>
      <c r="DQ34" s="225">
        <f t="shared" si="43"/>
        <v>0</v>
      </c>
      <c r="DR34" s="225">
        <f t="shared" si="44"/>
        <v>6</v>
      </c>
      <c r="DS34" s="225">
        <f t="shared" si="45"/>
        <v>0</v>
      </c>
      <c r="DT34" s="225">
        <f t="shared" si="46"/>
        <v>1</v>
      </c>
      <c r="DU34" s="225">
        <f t="shared" si="47"/>
        <v>0</v>
      </c>
      <c r="DV34" s="225">
        <f t="shared" si="48"/>
        <v>1</v>
      </c>
      <c r="DW34" s="225">
        <f t="shared" si="49"/>
        <v>0</v>
      </c>
      <c r="DX34" s="225">
        <f t="shared" si="50"/>
        <v>1</v>
      </c>
      <c r="DY34" s="225">
        <f t="shared" si="51"/>
        <v>0</v>
      </c>
      <c r="DZ34" s="225">
        <f t="shared" si="52"/>
        <v>1</v>
      </c>
      <c r="EA34" s="225">
        <f t="shared" si="53"/>
        <v>0</v>
      </c>
      <c r="EB34" s="225">
        <f t="shared" si="54"/>
        <v>1</v>
      </c>
      <c r="EC34" s="225">
        <f t="shared" si="55"/>
        <v>0</v>
      </c>
      <c r="ED34" s="225">
        <f t="shared" si="56"/>
        <v>1</v>
      </c>
      <c r="EE34" s="225">
        <f t="shared" si="57"/>
        <v>0</v>
      </c>
      <c r="EF34" s="225">
        <f t="shared" si="58"/>
        <v>1</v>
      </c>
      <c r="EG34" s="225">
        <f t="shared" si="59"/>
        <v>0</v>
      </c>
      <c r="EH34" s="225">
        <f t="shared" si="60"/>
        <v>1</v>
      </c>
      <c r="EI34" s="225">
        <f t="shared" si="61"/>
        <v>0</v>
      </c>
      <c r="EJ34" s="225">
        <f t="shared" si="62"/>
        <v>1</v>
      </c>
      <c r="EK34" s="225">
        <f t="shared" si="142"/>
        <v>0</v>
      </c>
      <c r="EL34" s="225">
        <f t="shared" si="143"/>
        <v>0</v>
      </c>
      <c r="EM34" s="223">
        <f t="shared" si="144"/>
        <v>0</v>
      </c>
      <c r="EN34" s="224">
        <f t="shared" si="63"/>
        <v>0</v>
      </c>
      <c r="EO34" s="225">
        <f t="shared" si="64"/>
        <v>4</v>
      </c>
      <c r="EP34" s="225">
        <f t="shared" si="65"/>
        <v>0</v>
      </c>
      <c r="EQ34" s="225">
        <f t="shared" si="66"/>
        <v>9</v>
      </c>
      <c r="ER34" s="225">
        <f t="shared" si="67"/>
        <v>0</v>
      </c>
      <c r="ES34" s="225">
        <f t="shared" si="68"/>
        <v>6</v>
      </c>
      <c r="ET34" s="225">
        <f t="shared" si="69"/>
        <v>0</v>
      </c>
      <c r="EU34" s="225">
        <f t="shared" si="70"/>
        <v>1</v>
      </c>
      <c r="EV34" s="225">
        <f t="shared" si="71"/>
        <v>0</v>
      </c>
      <c r="EW34" s="225">
        <f t="shared" si="72"/>
        <v>1</v>
      </c>
      <c r="EX34" s="225">
        <f t="shared" si="73"/>
        <v>0</v>
      </c>
      <c r="EY34" s="225">
        <f t="shared" si="74"/>
        <v>1</v>
      </c>
      <c r="EZ34" s="225">
        <f t="shared" si="75"/>
        <v>0</v>
      </c>
      <c r="FA34" s="225">
        <f t="shared" si="76"/>
        <v>1</v>
      </c>
      <c r="FB34" s="225">
        <f t="shared" si="77"/>
        <v>0</v>
      </c>
      <c r="FC34" s="225">
        <f t="shared" si="78"/>
        <v>1</v>
      </c>
      <c r="FD34" s="225">
        <f t="shared" si="79"/>
        <v>0</v>
      </c>
      <c r="FE34" s="225">
        <f t="shared" si="80"/>
        <v>1</v>
      </c>
      <c r="FF34" s="225">
        <f t="shared" si="81"/>
        <v>0</v>
      </c>
      <c r="FG34" s="225">
        <f t="shared" si="82"/>
        <v>1</v>
      </c>
      <c r="FH34" s="225">
        <f t="shared" si="83"/>
        <v>0</v>
      </c>
      <c r="FI34" s="225">
        <f t="shared" si="84"/>
        <v>1</v>
      </c>
      <c r="FJ34" s="225">
        <f t="shared" si="85"/>
        <v>0</v>
      </c>
      <c r="FK34" s="225">
        <f t="shared" si="86"/>
        <v>1</v>
      </c>
      <c r="FL34" s="225">
        <f t="shared" si="145"/>
        <v>0</v>
      </c>
      <c r="FM34" s="225">
        <f t="shared" si="146"/>
        <v>0</v>
      </c>
      <c r="FN34" s="223">
        <f t="shared" si="147"/>
        <v>0</v>
      </c>
      <c r="FO34" s="224">
        <f t="shared" si="87"/>
        <v>0</v>
      </c>
      <c r="FP34" s="225">
        <f t="shared" si="88"/>
        <v>4</v>
      </c>
      <c r="FQ34" s="225">
        <f t="shared" si="89"/>
        <v>0</v>
      </c>
      <c r="FR34" s="225">
        <f t="shared" si="90"/>
        <v>9</v>
      </c>
      <c r="FS34" s="225">
        <f t="shared" si="91"/>
        <v>0</v>
      </c>
      <c r="FT34" s="225">
        <f t="shared" si="92"/>
        <v>6</v>
      </c>
      <c r="FU34" s="225">
        <f t="shared" si="93"/>
        <v>0</v>
      </c>
      <c r="FV34" s="225">
        <f t="shared" si="94"/>
        <v>1</v>
      </c>
      <c r="FW34" s="225">
        <f t="shared" si="95"/>
        <v>0</v>
      </c>
      <c r="FX34" s="225">
        <f t="shared" si="96"/>
        <v>1</v>
      </c>
      <c r="FY34" s="225">
        <f t="shared" si="97"/>
        <v>0</v>
      </c>
      <c r="FZ34" s="225">
        <f t="shared" si="98"/>
        <v>1</v>
      </c>
      <c r="GA34" s="225">
        <f t="shared" si="99"/>
        <v>0</v>
      </c>
      <c r="GB34" s="225">
        <f t="shared" si="100"/>
        <v>1</v>
      </c>
      <c r="GC34" s="225">
        <f t="shared" si="101"/>
        <v>0</v>
      </c>
      <c r="GD34" s="225">
        <f t="shared" si="102"/>
        <v>1</v>
      </c>
      <c r="GE34" s="225">
        <f t="shared" si="103"/>
        <v>0</v>
      </c>
      <c r="GF34" s="225">
        <f t="shared" si="104"/>
        <v>1</v>
      </c>
      <c r="GG34" s="225">
        <f t="shared" si="105"/>
        <v>0</v>
      </c>
      <c r="GH34" s="225">
        <f t="shared" si="106"/>
        <v>1</v>
      </c>
      <c r="GI34" s="225">
        <f t="shared" si="107"/>
        <v>0</v>
      </c>
      <c r="GJ34" s="225">
        <f t="shared" si="108"/>
        <v>1</v>
      </c>
      <c r="GK34" s="225">
        <f t="shared" si="109"/>
        <v>0</v>
      </c>
      <c r="GL34" s="225">
        <f t="shared" si="110"/>
        <v>1</v>
      </c>
      <c r="GM34" s="225">
        <f t="shared" si="148"/>
        <v>0</v>
      </c>
      <c r="GN34" s="225">
        <f t="shared" si="149"/>
        <v>0</v>
      </c>
      <c r="GO34" s="223">
        <f t="shared" si="150"/>
        <v>0</v>
      </c>
      <c r="GP34" s="224">
        <f t="shared" si="111"/>
        <v>0</v>
      </c>
      <c r="GQ34" s="225">
        <f t="shared" si="112"/>
        <v>4</v>
      </c>
      <c r="GR34" s="225">
        <f t="shared" si="113"/>
        <v>0</v>
      </c>
      <c r="GS34" s="225">
        <f t="shared" si="114"/>
        <v>9</v>
      </c>
      <c r="GT34" s="225">
        <f t="shared" si="115"/>
        <v>0</v>
      </c>
      <c r="GU34" s="225">
        <f t="shared" si="116"/>
        <v>6</v>
      </c>
      <c r="GV34" s="225">
        <f t="shared" si="117"/>
        <v>0</v>
      </c>
      <c r="GW34" s="225">
        <f t="shared" si="118"/>
        <v>1</v>
      </c>
      <c r="GX34" s="225">
        <f t="shared" si="119"/>
        <v>0</v>
      </c>
      <c r="GY34" s="225">
        <f t="shared" si="120"/>
        <v>1</v>
      </c>
      <c r="GZ34" s="225">
        <f t="shared" si="121"/>
        <v>0</v>
      </c>
      <c r="HA34" s="225">
        <f t="shared" si="122"/>
        <v>1</v>
      </c>
      <c r="HB34" s="225">
        <f t="shared" si="123"/>
        <v>0</v>
      </c>
      <c r="HC34" s="225">
        <f t="shared" si="124"/>
        <v>1</v>
      </c>
      <c r="HD34" s="225">
        <f t="shared" si="125"/>
        <v>0</v>
      </c>
      <c r="HE34" s="225">
        <f t="shared" si="126"/>
        <v>1</v>
      </c>
      <c r="HF34" s="225">
        <f t="shared" si="127"/>
        <v>0</v>
      </c>
      <c r="HG34" s="225">
        <f t="shared" si="128"/>
        <v>1</v>
      </c>
      <c r="HH34" s="225">
        <f t="shared" si="129"/>
        <v>0</v>
      </c>
      <c r="HI34" s="225">
        <f t="shared" si="130"/>
        <v>1</v>
      </c>
      <c r="HJ34" s="225">
        <f t="shared" si="131"/>
        <v>0</v>
      </c>
      <c r="HK34" s="225">
        <f t="shared" si="132"/>
        <v>1</v>
      </c>
      <c r="HL34" s="225">
        <f t="shared" si="133"/>
        <v>0</v>
      </c>
      <c r="HM34" s="225">
        <f t="shared" si="134"/>
        <v>1</v>
      </c>
      <c r="HN34" s="225">
        <f t="shared" si="151"/>
        <v>0</v>
      </c>
      <c r="HO34" s="225">
        <f t="shared" si="152"/>
        <v>0</v>
      </c>
      <c r="HP34" s="223">
        <f t="shared" si="153"/>
        <v>0</v>
      </c>
    </row>
    <row r="35" spans="1:224" ht="15" x14ac:dyDescent="0.25">
      <c r="A35" s="123">
        <f t="shared" si="135"/>
        <v>45</v>
      </c>
      <c r="B35" s="8">
        <f>Namen!B35</f>
        <v>0</v>
      </c>
      <c r="C35" s="170">
        <f>Namen!C35</f>
        <v>0</v>
      </c>
      <c r="D35" s="170" t="str">
        <f>Namen!D35&amp;" "&amp;Namen!E35</f>
        <v xml:space="preserve"> </v>
      </c>
      <c r="E35" s="8">
        <f>Namen!F35</f>
        <v>0</v>
      </c>
      <c r="F35" s="170">
        <f>Namen!G35</f>
        <v>0</v>
      </c>
      <c r="G35" s="8">
        <f>Namen!H35</f>
        <v>0</v>
      </c>
      <c r="H35" s="8">
        <f>Namen!I35</f>
        <v>0</v>
      </c>
      <c r="I35" s="8"/>
      <c r="J35" s="8"/>
      <c r="K35" s="171">
        <f>Namen!J35</f>
        <v>0</v>
      </c>
      <c r="L35" s="8">
        <f>Namen!K35</f>
        <v>0</v>
      </c>
      <c r="M35" s="8">
        <f>Namen!L35</f>
        <v>0</v>
      </c>
      <c r="N35" s="8">
        <f>IF(sorteersom&gt;0.5,Namen!M35,1)</f>
        <v>0</v>
      </c>
      <c r="O35" s="170">
        <f>Namen!N35</f>
        <v>0</v>
      </c>
      <c r="P35" s="202">
        <f>'Ronde 3'!I$16</f>
        <v>0</v>
      </c>
      <c r="Q35" s="203">
        <f>'Ronde 3'!R$16</f>
        <v>0</v>
      </c>
      <c r="R35" s="203">
        <f>'Ronde 3'!N$16</f>
        <v>0</v>
      </c>
      <c r="S35" s="204">
        <f>'Ronde 3'!I$17</f>
        <v>0</v>
      </c>
      <c r="T35" s="203">
        <f>'Ronde 3'!R$17</f>
        <v>0</v>
      </c>
      <c r="U35" s="203">
        <f>'Ronde 3'!N$17</f>
        <v>0</v>
      </c>
      <c r="V35" s="482">
        <f>'Ronde 3'!S$16</f>
        <v>0</v>
      </c>
      <c r="W35" s="202">
        <f>'Ronde 4'!I$35</f>
        <v>0</v>
      </c>
      <c r="X35" s="204">
        <f>'Ronde 4'!Q35</f>
        <v>0</v>
      </c>
      <c r="Y35" s="273">
        <f>'Ronde 4'!N$35</f>
        <v>0</v>
      </c>
      <c r="Z35" s="273">
        <f>'Ronde 4'!P35</f>
        <v>0</v>
      </c>
      <c r="AA35" s="482">
        <f>'Ronde 4'!S$35</f>
        <v>0</v>
      </c>
      <c r="AB35" s="483">
        <f>'Ronde 1'!I$47</f>
        <v>0</v>
      </c>
      <c r="AC35" s="273">
        <f>'Ronde 1'!Q47</f>
        <v>0</v>
      </c>
      <c r="AD35" s="273">
        <f>'Ronde 1'!N$47</f>
        <v>0</v>
      </c>
      <c r="AE35" s="273">
        <f>'Ronde 1'!P47</f>
        <v>0</v>
      </c>
      <c r="AF35" s="482">
        <f>'Ronde 1'!S$47</f>
        <v>0</v>
      </c>
      <c r="AG35" s="202">
        <f>'Ronde 2'!I$59</f>
        <v>0</v>
      </c>
      <c r="AH35" s="204">
        <f>'Ronde 2'!Q59</f>
        <v>0</v>
      </c>
      <c r="AI35" s="273">
        <f>'Ronde 2'!N$59</f>
        <v>0</v>
      </c>
      <c r="AJ35" s="273">
        <f>'Ronde 2'!P59</f>
        <v>0</v>
      </c>
      <c r="AK35" s="482">
        <f>'Ronde 2'!S$59</f>
        <v>0</v>
      </c>
      <c r="AL35" s="481">
        <f t="shared" si="0"/>
        <v>0</v>
      </c>
      <c r="AM35" s="8">
        <v>30</v>
      </c>
      <c r="AN35" s="175">
        <f t="shared" si="136"/>
        <v>17</v>
      </c>
      <c r="AO35" s="176">
        <f t="shared" ca="1" si="154"/>
        <v>0.41348769503875915</v>
      </c>
      <c r="AP35" s="176">
        <v>0.50788006580910139</v>
      </c>
      <c r="AQ35" s="177">
        <f t="shared" si="1"/>
        <v>140</v>
      </c>
      <c r="AR35" s="177">
        <f t="shared" si="2"/>
        <v>3000</v>
      </c>
      <c r="AS35" s="178">
        <f t="shared" si="137"/>
        <v>3157.5078800658093</v>
      </c>
      <c r="AT35" s="179">
        <f t="shared" si="3"/>
        <v>45</v>
      </c>
      <c r="AU35" s="180">
        <f t="shared" si="160"/>
        <v>0</v>
      </c>
      <c r="AV35" s="208">
        <f t="shared" si="160"/>
        <v>0</v>
      </c>
      <c r="AW35" s="206">
        <f t="shared" si="160"/>
        <v>0</v>
      </c>
      <c r="AX35" s="270" t="str">
        <f t="shared" si="160"/>
        <v xml:space="preserve"> </v>
      </c>
      <c r="AY35" s="205">
        <f t="shared" si="160"/>
        <v>0</v>
      </c>
      <c r="AZ35" s="208">
        <f t="shared" si="160"/>
        <v>0</v>
      </c>
      <c r="BA35" s="208">
        <f t="shared" si="160"/>
        <v>0</v>
      </c>
      <c r="BB35" s="208">
        <f t="shared" si="160"/>
        <v>0</v>
      </c>
      <c r="BC35" s="209">
        <f t="shared" si="160"/>
        <v>0</v>
      </c>
      <c r="BD35" s="208">
        <f t="shared" si="160"/>
        <v>0</v>
      </c>
      <c r="BE35" s="206">
        <f t="shared" si="161"/>
        <v>0</v>
      </c>
      <c r="BF35" s="208">
        <f t="shared" si="161"/>
        <v>0</v>
      </c>
      <c r="BG35" s="211">
        <f t="shared" si="161"/>
        <v>0</v>
      </c>
      <c r="BH35" s="212">
        <f t="shared" si="161"/>
        <v>0</v>
      </c>
      <c r="BI35" s="216">
        <f t="shared" si="161"/>
        <v>0</v>
      </c>
      <c r="BJ35" s="213">
        <f t="shared" si="161"/>
        <v>0</v>
      </c>
      <c r="BK35" s="212">
        <f t="shared" si="161"/>
        <v>0</v>
      </c>
      <c r="BL35" s="216">
        <f t="shared" si="161"/>
        <v>0</v>
      </c>
      <c r="BM35" s="214">
        <f t="shared" si="161"/>
        <v>0</v>
      </c>
      <c r="BN35" s="215">
        <f t="shared" si="6"/>
        <v>0</v>
      </c>
      <c r="BO35" s="211">
        <f t="shared" si="162"/>
        <v>0</v>
      </c>
      <c r="BP35" s="292">
        <f t="shared" si="162"/>
        <v>0</v>
      </c>
      <c r="BQ35" s="216">
        <f t="shared" si="162"/>
        <v>0</v>
      </c>
      <c r="BR35" s="214">
        <f t="shared" si="162"/>
        <v>0</v>
      </c>
      <c r="BS35" s="215">
        <f t="shared" si="8"/>
        <v>0</v>
      </c>
      <c r="BT35" s="211">
        <f t="shared" si="163"/>
        <v>0</v>
      </c>
      <c r="BU35" s="292">
        <f t="shared" si="163"/>
        <v>0</v>
      </c>
      <c r="BV35" s="216">
        <f t="shared" si="163"/>
        <v>0</v>
      </c>
      <c r="BW35" s="214">
        <f t="shared" si="163"/>
        <v>0</v>
      </c>
      <c r="BX35" s="215">
        <f t="shared" si="10"/>
        <v>0</v>
      </c>
      <c r="BY35" s="211">
        <f t="shared" si="164"/>
        <v>0</v>
      </c>
      <c r="BZ35" s="292">
        <f t="shared" si="164"/>
        <v>0</v>
      </c>
      <c r="CA35" s="216">
        <f t="shared" si="164"/>
        <v>0</v>
      </c>
      <c r="CB35" s="214">
        <f t="shared" si="164"/>
        <v>0</v>
      </c>
      <c r="CC35" s="215">
        <f t="shared" si="12"/>
        <v>0</v>
      </c>
      <c r="CD35" s="217">
        <f t="shared" si="13"/>
        <v>0</v>
      </c>
      <c r="CE35" s="195">
        <f t="shared" si="155"/>
        <v>0</v>
      </c>
      <c r="CF35" s="162" t="str">
        <f t="shared" si="138"/>
        <v xml:space="preserve"> </v>
      </c>
      <c r="CG35" s="218">
        <f t="shared" si="165"/>
        <v>0</v>
      </c>
      <c r="CH35" s="252">
        <f t="shared" si="165"/>
        <v>0</v>
      </c>
      <c r="CI35" s="219">
        <f t="shared" si="157"/>
        <v>0</v>
      </c>
      <c r="CJ35" s="250">
        <f t="shared" si="156"/>
        <v>0</v>
      </c>
      <c r="CK35" s="129"/>
      <c r="CL35" s="220">
        <f t="shared" si="15"/>
        <v>0</v>
      </c>
      <c r="CM35" s="221">
        <f t="shared" si="16"/>
        <v>4</v>
      </c>
      <c r="CN35" s="221">
        <f t="shared" si="17"/>
        <v>0</v>
      </c>
      <c r="CO35" s="221">
        <f t="shared" si="18"/>
        <v>9</v>
      </c>
      <c r="CP35" s="221">
        <f t="shared" si="19"/>
        <v>0</v>
      </c>
      <c r="CQ35" s="221">
        <f t="shared" si="20"/>
        <v>6</v>
      </c>
      <c r="CR35" s="221">
        <f t="shared" si="21"/>
        <v>0</v>
      </c>
      <c r="CS35" s="221">
        <f t="shared" si="22"/>
        <v>1</v>
      </c>
      <c r="CT35" s="221">
        <f t="shared" si="23"/>
        <v>0</v>
      </c>
      <c r="CU35" s="221">
        <f t="shared" si="24"/>
        <v>1</v>
      </c>
      <c r="CV35" s="221">
        <f t="shared" si="25"/>
        <v>0</v>
      </c>
      <c r="CW35" s="222">
        <f t="shared" si="26"/>
        <v>1</v>
      </c>
      <c r="CX35" s="220">
        <f t="shared" si="27"/>
        <v>0</v>
      </c>
      <c r="CY35" s="221">
        <f t="shared" si="28"/>
        <v>1</v>
      </c>
      <c r="CZ35" s="221">
        <f t="shared" si="29"/>
        <v>0</v>
      </c>
      <c r="DA35" s="221">
        <f t="shared" si="30"/>
        <v>1</v>
      </c>
      <c r="DB35" s="221">
        <f t="shared" si="31"/>
        <v>0</v>
      </c>
      <c r="DC35" s="221">
        <f t="shared" si="32"/>
        <v>1</v>
      </c>
      <c r="DD35" s="221">
        <f t="shared" si="33"/>
        <v>0</v>
      </c>
      <c r="DE35" s="221">
        <f t="shared" si="34"/>
        <v>1</v>
      </c>
      <c r="DF35" s="221">
        <f t="shared" si="35"/>
        <v>0</v>
      </c>
      <c r="DG35" s="221">
        <f t="shared" si="36"/>
        <v>1</v>
      </c>
      <c r="DH35" s="221">
        <f t="shared" si="37"/>
        <v>0</v>
      </c>
      <c r="DI35" s="222">
        <f t="shared" si="38"/>
        <v>1</v>
      </c>
      <c r="DJ35" s="265">
        <f t="shared" si="139"/>
        <v>0</v>
      </c>
      <c r="DK35" s="266">
        <f t="shared" si="140"/>
        <v>0</v>
      </c>
      <c r="DL35" s="267">
        <f t="shared" si="141"/>
        <v>0</v>
      </c>
      <c r="DM35" s="224">
        <f t="shared" si="39"/>
        <v>0</v>
      </c>
      <c r="DN35" s="225">
        <f t="shared" si="40"/>
        <v>4</v>
      </c>
      <c r="DO35" s="225">
        <f t="shared" si="41"/>
        <v>0</v>
      </c>
      <c r="DP35" s="225">
        <f t="shared" si="42"/>
        <v>9</v>
      </c>
      <c r="DQ35" s="225">
        <f t="shared" si="43"/>
        <v>0</v>
      </c>
      <c r="DR35" s="225">
        <f t="shared" si="44"/>
        <v>6</v>
      </c>
      <c r="DS35" s="225">
        <f t="shared" si="45"/>
        <v>0</v>
      </c>
      <c r="DT35" s="225">
        <f t="shared" si="46"/>
        <v>1</v>
      </c>
      <c r="DU35" s="225">
        <f t="shared" si="47"/>
        <v>0</v>
      </c>
      <c r="DV35" s="225">
        <f t="shared" si="48"/>
        <v>1</v>
      </c>
      <c r="DW35" s="225">
        <f t="shared" si="49"/>
        <v>0</v>
      </c>
      <c r="DX35" s="225">
        <f t="shared" si="50"/>
        <v>1</v>
      </c>
      <c r="DY35" s="225">
        <f t="shared" si="51"/>
        <v>0</v>
      </c>
      <c r="DZ35" s="225">
        <f t="shared" si="52"/>
        <v>1</v>
      </c>
      <c r="EA35" s="225">
        <f t="shared" si="53"/>
        <v>0</v>
      </c>
      <c r="EB35" s="225">
        <f t="shared" si="54"/>
        <v>1</v>
      </c>
      <c r="EC35" s="225">
        <f t="shared" si="55"/>
        <v>0</v>
      </c>
      <c r="ED35" s="225">
        <f t="shared" si="56"/>
        <v>1</v>
      </c>
      <c r="EE35" s="225">
        <f t="shared" si="57"/>
        <v>0</v>
      </c>
      <c r="EF35" s="225">
        <f t="shared" si="58"/>
        <v>1</v>
      </c>
      <c r="EG35" s="225">
        <f t="shared" si="59"/>
        <v>0</v>
      </c>
      <c r="EH35" s="225">
        <f t="shared" si="60"/>
        <v>1</v>
      </c>
      <c r="EI35" s="225">
        <f t="shared" si="61"/>
        <v>0</v>
      </c>
      <c r="EJ35" s="225">
        <f t="shared" si="62"/>
        <v>1</v>
      </c>
      <c r="EK35" s="225">
        <f t="shared" si="142"/>
        <v>0</v>
      </c>
      <c r="EL35" s="225">
        <f t="shared" si="143"/>
        <v>0</v>
      </c>
      <c r="EM35" s="223">
        <f t="shared" si="144"/>
        <v>0</v>
      </c>
      <c r="EN35" s="224">
        <f t="shared" si="63"/>
        <v>0</v>
      </c>
      <c r="EO35" s="225">
        <f t="shared" si="64"/>
        <v>4</v>
      </c>
      <c r="EP35" s="225">
        <f t="shared" si="65"/>
        <v>0</v>
      </c>
      <c r="EQ35" s="225">
        <f t="shared" si="66"/>
        <v>9</v>
      </c>
      <c r="ER35" s="225">
        <f t="shared" si="67"/>
        <v>0</v>
      </c>
      <c r="ES35" s="225">
        <f t="shared" si="68"/>
        <v>6</v>
      </c>
      <c r="ET35" s="225">
        <f t="shared" si="69"/>
        <v>0</v>
      </c>
      <c r="EU35" s="225">
        <f t="shared" si="70"/>
        <v>1</v>
      </c>
      <c r="EV35" s="225">
        <f t="shared" si="71"/>
        <v>0</v>
      </c>
      <c r="EW35" s="225">
        <f t="shared" si="72"/>
        <v>1</v>
      </c>
      <c r="EX35" s="225">
        <f t="shared" si="73"/>
        <v>0</v>
      </c>
      <c r="EY35" s="225">
        <f t="shared" si="74"/>
        <v>1</v>
      </c>
      <c r="EZ35" s="225">
        <f t="shared" si="75"/>
        <v>0</v>
      </c>
      <c r="FA35" s="225">
        <f t="shared" si="76"/>
        <v>1</v>
      </c>
      <c r="FB35" s="225">
        <f t="shared" si="77"/>
        <v>0</v>
      </c>
      <c r="FC35" s="225">
        <f t="shared" si="78"/>
        <v>1</v>
      </c>
      <c r="FD35" s="225">
        <f t="shared" si="79"/>
        <v>0</v>
      </c>
      <c r="FE35" s="225">
        <f t="shared" si="80"/>
        <v>1</v>
      </c>
      <c r="FF35" s="225">
        <f t="shared" si="81"/>
        <v>0</v>
      </c>
      <c r="FG35" s="225">
        <f t="shared" si="82"/>
        <v>1</v>
      </c>
      <c r="FH35" s="225">
        <f t="shared" si="83"/>
        <v>0</v>
      </c>
      <c r="FI35" s="225">
        <f t="shared" si="84"/>
        <v>1</v>
      </c>
      <c r="FJ35" s="225">
        <f t="shared" si="85"/>
        <v>0</v>
      </c>
      <c r="FK35" s="225">
        <f t="shared" si="86"/>
        <v>1</v>
      </c>
      <c r="FL35" s="225">
        <f t="shared" si="145"/>
        <v>0</v>
      </c>
      <c r="FM35" s="225">
        <f t="shared" si="146"/>
        <v>0</v>
      </c>
      <c r="FN35" s="223">
        <f t="shared" si="147"/>
        <v>0</v>
      </c>
      <c r="FO35" s="224">
        <f t="shared" si="87"/>
        <v>0</v>
      </c>
      <c r="FP35" s="225">
        <f t="shared" si="88"/>
        <v>4</v>
      </c>
      <c r="FQ35" s="225">
        <f t="shared" si="89"/>
        <v>0</v>
      </c>
      <c r="FR35" s="225">
        <f t="shared" si="90"/>
        <v>9</v>
      </c>
      <c r="FS35" s="225">
        <f t="shared" si="91"/>
        <v>0</v>
      </c>
      <c r="FT35" s="225">
        <f t="shared" si="92"/>
        <v>6</v>
      </c>
      <c r="FU35" s="225">
        <f t="shared" si="93"/>
        <v>0</v>
      </c>
      <c r="FV35" s="225">
        <f t="shared" si="94"/>
        <v>1</v>
      </c>
      <c r="FW35" s="225">
        <f t="shared" si="95"/>
        <v>0</v>
      </c>
      <c r="FX35" s="225">
        <f t="shared" si="96"/>
        <v>1</v>
      </c>
      <c r="FY35" s="225">
        <f t="shared" si="97"/>
        <v>0</v>
      </c>
      <c r="FZ35" s="225">
        <f t="shared" si="98"/>
        <v>1</v>
      </c>
      <c r="GA35" s="225">
        <f t="shared" si="99"/>
        <v>0</v>
      </c>
      <c r="GB35" s="225">
        <f t="shared" si="100"/>
        <v>1</v>
      </c>
      <c r="GC35" s="225">
        <f t="shared" si="101"/>
        <v>0</v>
      </c>
      <c r="GD35" s="225">
        <f t="shared" si="102"/>
        <v>1</v>
      </c>
      <c r="GE35" s="225">
        <f t="shared" si="103"/>
        <v>0</v>
      </c>
      <c r="GF35" s="225">
        <f t="shared" si="104"/>
        <v>1</v>
      </c>
      <c r="GG35" s="225">
        <f t="shared" si="105"/>
        <v>0</v>
      </c>
      <c r="GH35" s="225">
        <f t="shared" si="106"/>
        <v>1</v>
      </c>
      <c r="GI35" s="225">
        <f t="shared" si="107"/>
        <v>0</v>
      </c>
      <c r="GJ35" s="225">
        <f t="shared" si="108"/>
        <v>1</v>
      </c>
      <c r="GK35" s="225">
        <f t="shared" si="109"/>
        <v>0</v>
      </c>
      <c r="GL35" s="225">
        <f t="shared" si="110"/>
        <v>1</v>
      </c>
      <c r="GM35" s="225">
        <f t="shared" si="148"/>
        <v>0</v>
      </c>
      <c r="GN35" s="225">
        <f t="shared" si="149"/>
        <v>0</v>
      </c>
      <c r="GO35" s="223">
        <f t="shared" si="150"/>
        <v>0</v>
      </c>
      <c r="GP35" s="224">
        <f t="shared" si="111"/>
        <v>0</v>
      </c>
      <c r="GQ35" s="225">
        <f t="shared" si="112"/>
        <v>4</v>
      </c>
      <c r="GR35" s="225">
        <f t="shared" si="113"/>
        <v>0</v>
      </c>
      <c r="GS35" s="225">
        <f t="shared" si="114"/>
        <v>9</v>
      </c>
      <c r="GT35" s="225">
        <f t="shared" si="115"/>
        <v>0</v>
      </c>
      <c r="GU35" s="225">
        <f t="shared" si="116"/>
        <v>6</v>
      </c>
      <c r="GV35" s="225">
        <f t="shared" si="117"/>
        <v>0</v>
      </c>
      <c r="GW35" s="225">
        <f t="shared" si="118"/>
        <v>1</v>
      </c>
      <c r="GX35" s="225">
        <f t="shared" si="119"/>
        <v>0</v>
      </c>
      <c r="GY35" s="225">
        <f t="shared" si="120"/>
        <v>1</v>
      </c>
      <c r="GZ35" s="225">
        <f t="shared" si="121"/>
        <v>0</v>
      </c>
      <c r="HA35" s="225">
        <f t="shared" si="122"/>
        <v>1</v>
      </c>
      <c r="HB35" s="225">
        <f t="shared" si="123"/>
        <v>0</v>
      </c>
      <c r="HC35" s="225">
        <f t="shared" si="124"/>
        <v>1</v>
      </c>
      <c r="HD35" s="225">
        <f t="shared" si="125"/>
        <v>0</v>
      </c>
      <c r="HE35" s="225">
        <f t="shared" si="126"/>
        <v>1</v>
      </c>
      <c r="HF35" s="225">
        <f t="shared" si="127"/>
        <v>0</v>
      </c>
      <c r="HG35" s="225">
        <f t="shared" si="128"/>
        <v>1</v>
      </c>
      <c r="HH35" s="225">
        <f t="shared" si="129"/>
        <v>0</v>
      </c>
      <c r="HI35" s="225">
        <f t="shared" si="130"/>
        <v>1</v>
      </c>
      <c r="HJ35" s="225">
        <f t="shared" si="131"/>
        <v>0</v>
      </c>
      <c r="HK35" s="225">
        <f t="shared" si="132"/>
        <v>1</v>
      </c>
      <c r="HL35" s="225">
        <f t="shared" si="133"/>
        <v>0</v>
      </c>
      <c r="HM35" s="225">
        <f t="shared" si="134"/>
        <v>1</v>
      </c>
      <c r="HN35" s="225">
        <f t="shared" si="151"/>
        <v>0</v>
      </c>
      <c r="HO35" s="225">
        <f t="shared" si="152"/>
        <v>0</v>
      </c>
      <c r="HP35" s="223">
        <f t="shared" si="153"/>
        <v>0</v>
      </c>
    </row>
    <row r="36" spans="1:224" ht="15" x14ac:dyDescent="0.25">
      <c r="A36" s="123">
        <f t="shared" si="135"/>
        <v>55</v>
      </c>
      <c r="B36" s="8">
        <f>Namen!B36</f>
        <v>0</v>
      </c>
      <c r="C36" s="170">
        <f>Namen!C36</f>
        <v>0</v>
      </c>
      <c r="D36" s="170" t="str">
        <f>Namen!D36&amp;" "&amp;Namen!E36</f>
        <v xml:space="preserve"> </v>
      </c>
      <c r="E36" s="8">
        <f>Namen!F36</f>
        <v>0</v>
      </c>
      <c r="F36" s="170">
        <f>Namen!G36</f>
        <v>0</v>
      </c>
      <c r="G36" s="8">
        <f>Namen!H36</f>
        <v>0</v>
      </c>
      <c r="H36" s="8">
        <f>Namen!I36</f>
        <v>0</v>
      </c>
      <c r="I36" s="8"/>
      <c r="J36" s="8"/>
      <c r="K36" s="171">
        <f>Namen!J36</f>
        <v>0</v>
      </c>
      <c r="L36" s="8">
        <f>Namen!K36</f>
        <v>0</v>
      </c>
      <c r="M36" s="8">
        <f>Namen!L36</f>
        <v>0</v>
      </c>
      <c r="N36" s="8">
        <f>IF(sorteersom&gt;0.5,Namen!M36,1)</f>
        <v>0</v>
      </c>
      <c r="O36" s="170">
        <f>Namen!N36</f>
        <v>0</v>
      </c>
      <c r="P36" s="202">
        <f>'Ronde 3'!I$18</f>
        <v>0</v>
      </c>
      <c r="Q36" s="203">
        <f>'Ronde 3'!R$18</f>
        <v>0</v>
      </c>
      <c r="R36" s="203">
        <f>'Ronde 3'!N$18</f>
        <v>0</v>
      </c>
      <c r="S36" s="204">
        <f>'Ronde 3'!I$19</f>
        <v>0</v>
      </c>
      <c r="T36" s="203">
        <f>'Ronde 3'!R$19</f>
        <v>0</v>
      </c>
      <c r="U36" s="203">
        <f>'Ronde 3'!N$19</f>
        <v>0</v>
      </c>
      <c r="V36" s="482">
        <f>'Ronde 3'!S$18</f>
        <v>0</v>
      </c>
      <c r="W36" s="202">
        <f>'Ronde 4'!I$36</f>
        <v>0</v>
      </c>
      <c r="X36" s="204">
        <f>'Ronde 4'!Q36</f>
        <v>0</v>
      </c>
      <c r="Y36" s="273">
        <f>'Ronde 4'!N$36</f>
        <v>0</v>
      </c>
      <c r="Z36" s="273">
        <f>'Ronde 4'!P36</f>
        <v>0</v>
      </c>
      <c r="AA36" s="482">
        <f>'Ronde 4'!S$36</f>
        <v>0</v>
      </c>
      <c r="AB36" s="483">
        <f>'Ronde 1'!I$48</f>
        <v>0</v>
      </c>
      <c r="AC36" s="273">
        <f>'Ronde 1'!Q48</f>
        <v>0</v>
      </c>
      <c r="AD36" s="273">
        <f>'Ronde 1'!N$48</f>
        <v>0</v>
      </c>
      <c r="AE36" s="273">
        <f>'Ronde 1'!P48</f>
        <v>0</v>
      </c>
      <c r="AF36" s="482">
        <f>'Ronde 1'!S$48</f>
        <v>0</v>
      </c>
      <c r="AG36" s="202">
        <f>'Ronde 2'!I$60</f>
        <v>0</v>
      </c>
      <c r="AH36" s="204">
        <f>'Ronde 2'!Q60</f>
        <v>0</v>
      </c>
      <c r="AI36" s="273">
        <f>'Ronde 2'!N$60</f>
        <v>0</v>
      </c>
      <c r="AJ36" s="273">
        <f>'Ronde 2'!P60</f>
        <v>0</v>
      </c>
      <c r="AK36" s="482">
        <f>'Ronde 2'!S$60</f>
        <v>0</v>
      </c>
      <c r="AL36" s="481">
        <f t="shared" si="0"/>
        <v>0</v>
      </c>
      <c r="AM36" s="8">
        <v>31</v>
      </c>
      <c r="AN36" s="175">
        <f t="shared" si="136"/>
        <v>17</v>
      </c>
      <c r="AO36" s="176">
        <f t="shared" ca="1" si="154"/>
        <v>2.0756856321354489E-2</v>
      </c>
      <c r="AP36" s="176">
        <v>0.86523916275835866</v>
      </c>
      <c r="AQ36" s="177">
        <f t="shared" si="1"/>
        <v>140</v>
      </c>
      <c r="AR36" s="177">
        <f t="shared" si="2"/>
        <v>3000</v>
      </c>
      <c r="AS36" s="178">
        <f t="shared" si="137"/>
        <v>3157.8652391627584</v>
      </c>
      <c r="AT36" s="179">
        <f t="shared" si="3"/>
        <v>55</v>
      </c>
      <c r="AU36" s="180">
        <f t="shared" ref="AU36:BD45" si="166">VLOOKUP($AM36,$A$6:$AL$65,AU$1,FALSE)</f>
        <v>0</v>
      </c>
      <c r="AV36" s="208">
        <f t="shared" si="166"/>
        <v>0</v>
      </c>
      <c r="AW36" s="206">
        <f t="shared" si="166"/>
        <v>0</v>
      </c>
      <c r="AX36" s="270" t="str">
        <f t="shared" si="166"/>
        <v xml:space="preserve"> </v>
      </c>
      <c r="AY36" s="205">
        <f t="shared" si="166"/>
        <v>0</v>
      </c>
      <c r="AZ36" s="208">
        <f t="shared" si="166"/>
        <v>0</v>
      </c>
      <c r="BA36" s="208">
        <f t="shared" si="166"/>
        <v>0</v>
      </c>
      <c r="BB36" s="208">
        <f t="shared" si="166"/>
        <v>0</v>
      </c>
      <c r="BC36" s="209">
        <f t="shared" si="166"/>
        <v>0</v>
      </c>
      <c r="BD36" s="208">
        <f t="shared" si="166"/>
        <v>0</v>
      </c>
      <c r="BE36" s="206">
        <f t="shared" ref="BE36:BM45" si="167">VLOOKUP($AM36,$A$6:$AL$65,BE$1,FALSE)</f>
        <v>0</v>
      </c>
      <c r="BF36" s="208">
        <f t="shared" si="167"/>
        <v>0</v>
      </c>
      <c r="BG36" s="211">
        <f t="shared" si="167"/>
        <v>0</v>
      </c>
      <c r="BH36" s="212">
        <f t="shared" si="167"/>
        <v>0</v>
      </c>
      <c r="BI36" s="216">
        <f t="shared" si="167"/>
        <v>0</v>
      </c>
      <c r="BJ36" s="213">
        <f t="shared" si="167"/>
        <v>0</v>
      </c>
      <c r="BK36" s="212">
        <f t="shared" si="167"/>
        <v>0</v>
      </c>
      <c r="BL36" s="216">
        <f t="shared" si="167"/>
        <v>0</v>
      </c>
      <c r="BM36" s="214">
        <f t="shared" si="167"/>
        <v>0</v>
      </c>
      <c r="BN36" s="215">
        <f t="shared" si="6"/>
        <v>0</v>
      </c>
      <c r="BO36" s="211">
        <f t="shared" si="162"/>
        <v>0</v>
      </c>
      <c r="BP36" s="292">
        <f t="shared" si="162"/>
        <v>0</v>
      </c>
      <c r="BQ36" s="216">
        <f t="shared" si="162"/>
        <v>0</v>
      </c>
      <c r="BR36" s="214">
        <f t="shared" si="162"/>
        <v>0</v>
      </c>
      <c r="BS36" s="215">
        <f t="shared" si="8"/>
        <v>0</v>
      </c>
      <c r="BT36" s="211">
        <f t="shared" si="163"/>
        <v>0</v>
      </c>
      <c r="BU36" s="292">
        <f t="shared" si="163"/>
        <v>0</v>
      </c>
      <c r="BV36" s="216">
        <f t="shared" si="163"/>
        <v>0</v>
      </c>
      <c r="BW36" s="214">
        <f t="shared" si="163"/>
        <v>0</v>
      </c>
      <c r="BX36" s="215">
        <f t="shared" si="10"/>
        <v>0</v>
      </c>
      <c r="BY36" s="211">
        <f t="shared" si="164"/>
        <v>0</v>
      </c>
      <c r="BZ36" s="292">
        <f t="shared" si="164"/>
        <v>0</v>
      </c>
      <c r="CA36" s="216">
        <f t="shared" si="164"/>
        <v>0</v>
      </c>
      <c r="CB36" s="214">
        <f t="shared" si="164"/>
        <v>0</v>
      </c>
      <c r="CC36" s="215">
        <f t="shared" si="12"/>
        <v>0</v>
      </c>
      <c r="CD36" s="217">
        <f t="shared" si="13"/>
        <v>0</v>
      </c>
      <c r="CE36" s="195">
        <f t="shared" si="155"/>
        <v>0</v>
      </c>
      <c r="CF36" s="162" t="str">
        <f t="shared" si="138"/>
        <v xml:space="preserve"> </v>
      </c>
      <c r="CG36" s="218">
        <f t="shared" si="165"/>
        <v>0</v>
      </c>
      <c r="CH36" s="252">
        <f t="shared" si="165"/>
        <v>0</v>
      </c>
      <c r="CI36" s="219">
        <f t="shared" si="157"/>
        <v>0</v>
      </c>
      <c r="CJ36" s="250">
        <f t="shared" si="156"/>
        <v>0</v>
      </c>
      <c r="CK36" s="129"/>
      <c r="CL36" s="220">
        <f t="shared" si="15"/>
        <v>0</v>
      </c>
      <c r="CM36" s="221">
        <f t="shared" si="16"/>
        <v>4</v>
      </c>
      <c r="CN36" s="221">
        <f t="shared" si="17"/>
        <v>0</v>
      </c>
      <c r="CO36" s="221">
        <f t="shared" si="18"/>
        <v>9</v>
      </c>
      <c r="CP36" s="221">
        <f t="shared" si="19"/>
        <v>0</v>
      </c>
      <c r="CQ36" s="221">
        <f t="shared" si="20"/>
        <v>6</v>
      </c>
      <c r="CR36" s="221">
        <f t="shared" si="21"/>
        <v>0</v>
      </c>
      <c r="CS36" s="221">
        <f t="shared" si="22"/>
        <v>1</v>
      </c>
      <c r="CT36" s="221">
        <f t="shared" si="23"/>
        <v>0</v>
      </c>
      <c r="CU36" s="221">
        <f t="shared" si="24"/>
        <v>1</v>
      </c>
      <c r="CV36" s="221">
        <f t="shared" si="25"/>
        <v>0</v>
      </c>
      <c r="CW36" s="222">
        <f t="shared" si="26"/>
        <v>1</v>
      </c>
      <c r="CX36" s="220">
        <f t="shared" si="27"/>
        <v>0</v>
      </c>
      <c r="CY36" s="221">
        <f t="shared" si="28"/>
        <v>1</v>
      </c>
      <c r="CZ36" s="221">
        <f t="shared" si="29"/>
        <v>0</v>
      </c>
      <c r="DA36" s="221">
        <f t="shared" si="30"/>
        <v>1</v>
      </c>
      <c r="DB36" s="221">
        <f t="shared" si="31"/>
        <v>0</v>
      </c>
      <c r="DC36" s="221">
        <f t="shared" si="32"/>
        <v>1</v>
      </c>
      <c r="DD36" s="221">
        <f t="shared" si="33"/>
        <v>0</v>
      </c>
      <c r="DE36" s="221">
        <f t="shared" si="34"/>
        <v>1</v>
      </c>
      <c r="DF36" s="221">
        <f t="shared" si="35"/>
        <v>0</v>
      </c>
      <c r="DG36" s="221">
        <f t="shared" si="36"/>
        <v>1</v>
      </c>
      <c r="DH36" s="221">
        <f t="shared" si="37"/>
        <v>0</v>
      </c>
      <c r="DI36" s="222">
        <f t="shared" si="38"/>
        <v>1</v>
      </c>
      <c r="DJ36" s="265">
        <f t="shared" si="139"/>
        <v>0</v>
      </c>
      <c r="DK36" s="266">
        <f t="shared" si="140"/>
        <v>0</v>
      </c>
      <c r="DL36" s="267">
        <f t="shared" si="141"/>
        <v>0</v>
      </c>
      <c r="DM36" s="224">
        <f t="shared" si="39"/>
        <v>0</v>
      </c>
      <c r="DN36" s="225">
        <f t="shared" si="40"/>
        <v>4</v>
      </c>
      <c r="DO36" s="225">
        <f t="shared" si="41"/>
        <v>0</v>
      </c>
      <c r="DP36" s="225">
        <f t="shared" si="42"/>
        <v>9</v>
      </c>
      <c r="DQ36" s="225">
        <f t="shared" si="43"/>
        <v>0</v>
      </c>
      <c r="DR36" s="225">
        <f t="shared" si="44"/>
        <v>6</v>
      </c>
      <c r="DS36" s="225">
        <f t="shared" si="45"/>
        <v>0</v>
      </c>
      <c r="DT36" s="225">
        <f t="shared" si="46"/>
        <v>1</v>
      </c>
      <c r="DU36" s="225">
        <f t="shared" si="47"/>
        <v>0</v>
      </c>
      <c r="DV36" s="225">
        <f t="shared" si="48"/>
        <v>1</v>
      </c>
      <c r="DW36" s="225">
        <f t="shared" si="49"/>
        <v>0</v>
      </c>
      <c r="DX36" s="225">
        <f t="shared" si="50"/>
        <v>1</v>
      </c>
      <c r="DY36" s="225">
        <f t="shared" si="51"/>
        <v>0</v>
      </c>
      <c r="DZ36" s="225">
        <f t="shared" si="52"/>
        <v>1</v>
      </c>
      <c r="EA36" s="225">
        <f t="shared" si="53"/>
        <v>0</v>
      </c>
      <c r="EB36" s="225">
        <f t="shared" si="54"/>
        <v>1</v>
      </c>
      <c r="EC36" s="225">
        <f t="shared" si="55"/>
        <v>0</v>
      </c>
      <c r="ED36" s="225">
        <f t="shared" si="56"/>
        <v>1</v>
      </c>
      <c r="EE36" s="225">
        <f t="shared" si="57"/>
        <v>0</v>
      </c>
      <c r="EF36" s="225">
        <f t="shared" si="58"/>
        <v>1</v>
      </c>
      <c r="EG36" s="225">
        <f t="shared" si="59"/>
        <v>0</v>
      </c>
      <c r="EH36" s="225">
        <f t="shared" si="60"/>
        <v>1</v>
      </c>
      <c r="EI36" s="225">
        <f t="shared" si="61"/>
        <v>0</v>
      </c>
      <c r="EJ36" s="225">
        <f t="shared" si="62"/>
        <v>1</v>
      </c>
      <c r="EK36" s="225">
        <f t="shared" si="142"/>
        <v>0</v>
      </c>
      <c r="EL36" s="225">
        <f t="shared" si="143"/>
        <v>0</v>
      </c>
      <c r="EM36" s="223">
        <f t="shared" si="144"/>
        <v>0</v>
      </c>
      <c r="EN36" s="224">
        <f t="shared" si="63"/>
        <v>0</v>
      </c>
      <c r="EO36" s="225">
        <f t="shared" si="64"/>
        <v>4</v>
      </c>
      <c r="EP36" s="225">
        <f t="shared" si="65"/>
        <v>0</v>
      </c>
      <c r="EQ36" s="225">
        <f t="shared" si="66"/>
        <v>9</v>
      </c>
      <c r="ER36" s="225">
        <f t="shared" si="67"/>
        <v>0</v>
      </c>
      <c r="ES36" s="225">
        <f t="shared" si="68"/>
        <v>6</v>
      </c>
      <c r="ET36" s="225">
        <f t="shared" si="69"/>
        <v>0</v>
      </c>
      <c r="EU36" s="225">
        <f t="shared" si="70"/>
        <v>1</v>
      </c>
      <c r="EV36" s="225">
        <f t="shared" si="71"/>
        <v>0</v>
      </c>
      <c r="EW36" s="225">
        <f t="shared" si="72"/>
        <v>1</v>
      </c>
      <c r="EX36" s="225">
        <f t="shared" si="73"/>
        <v>0</v>
      </c>
      <c r="EY36" s="225">
        <f t="shared" si="74"/>
        <v>1</v>
      </c>
      <c r="EZ36" s="225">
        <f t="shared" si="75"/>
        <v>0</v>
      </c>
      <c r="FA36" s="225">
        <f t="shared" si="76"/>
        <v>1</v>
      </c>
      <c r="FB36" s="225">
        <f t="shared" si="77"/>
        <v>0</v>
      </c>
      <c r="FC36" s="225">
        <f t="shared" si="78"/>
        <v>1</v>
      </c>
      <c r="FD36" s="225">
        <f t="shared" si="79"/>
        <v>0</v>
      </c>
      <c r="FE36" s="225">
        <f t="shared" si="80"/>
        <v>1</v>
      </c>
      <c r="FF36" s="225">
        <f t="shared" si="81"/>
        <v>0</v>
      </c>
      <c r="FG36" s="225">
        <f t="shared" si="82"/>
        <v>1</v>
      </c>
      <c r="FH36" s="225">
        <f t="shared" si="83"/>
        <v>0</v>
      </c>
      <c r="FI36" s="225">
        <f t="shared" si="84"/>
        <v>1</v>
      </c>
      <c r="FJ36" s="225">
        <f t="shared" si="85"/>
        <v>0</v>
      </c>
      <c r="FK36" s="225">
        <f t="shared" si="86"/>
        <v>1</v>
      </c>
      <c r="FL36" s="225">
        <f t="shared" si="145"/>
        <v>0</v>
      </c>
      <c r="FM36" s="225">
        <f t="shared" si="146"/>
        <v>0</v>
      </c>
      <c r="FN36" s="223">
        <f t="shared" si="147"/>
        <v>0</v>
      </c>
      <c r="FO36" s="224">
        <f t="shared" si="87"/>
        <v>0</v>
      </c>
      <c r="FP36" s="225">
        <f t="shared" si="88"/>
        <v>4</v>
      </c>
      <c r="FQ36" s="225">
        <f t="shared" si="89"/>
        <v>0</v>
      </c>
      <c r="FR36" s="225">
        <f t="shared" si="90"/>
        <v>9</v>
      </c>
      <c r="FS36" s="225">
        <f t="shared" si="91"/>
        <v>0</v>
      </c>
      <c r="FT36" s="225">
        <f t="shared" si="92"/>
        <v>6</v>
      </c>
      <c r="FU36" s="225">
        <f t="shared" si="93"/>
        <v>0</v>
      </c>
      <c r="FV36" s="225">
        <f t="shared" si="94"/>
        <v>1</v>
      </c>
      <c r="FW36" s="225">
        <f t="shared" si="95"/>
        <v>0</v>
      </c>
      <c r="FX36" s="225">
        <f t="shared" si="96"/>
        <v>1</v>
      </c>
      <c r="FY36" s="225">
        <f t="shared" si="97"/>
        <v>0</v>
      </c>
      <c r="FZ36" s="225">
        <f t="shared" si="98"/>
        <v>1</v>
      </c>
      <c r="GA36" s="225">
        <f t="shared" si="99"/>
        <v>0</v>
      </c>
      <c r="GB36" s="225">
        <f t="shared" si="100"/>
        <v>1</v>
      </c>
      <c r="GC36" s="225">
        <f t="shared" si="101"/>
        <v>0</v>
      </c>
      <c r="GD36" s="225">
        <f t="shared" si="102"/>
        <v>1</v>
      </c>
      <c r="GE36" s="225">
        <f t="shared" si="103"/>
        <v>0</v>
      </c>
      <c r="GF36" s="225">
        <f t="shared" si="104"/>
        <v>1</v>
      </c>
      <c r="GG36" s="225">
        <f t="shared" si="105"/>
        <v>0</v>
      </c>
      <c r="GH36" s="225">
        <f t="shared" si="106"/>
        <v>1</v>
      </c>
      <c r="GI36" s="225">
        <f t="shared" si="107"/>
        <v>0</v>
      </c>
      <c r="GJ36" s="225">
        <f t="shared" si="108"/>
        <v>1</v>
      </c>
      <c r="GK36" s="225">
        <f t="shared" si="109"/>
        <v>0</v>
      </c>
      <c r="GL36" s="225">
        <f t="shared" si="110"/>
        <v>1</v>
      </c>
      <c r="GM36" s="225">
        <f t="shared" si="148"/>
        <v>0</v>
      </c>
      <c r="GN36" s="225">
        <f t="shared" si="149"/>
        <v>0</v>
      </c>
      <c r="GO36" s="223">
        <f t="shared" si="150"/>
        <v>0</v>
      </c>
      <c r="GP36" s="224">
        <f t="shared" si="111"/>
        <v>0</v>
      </c>
      <c r="GQ36" s="225">
        <f t="shared" si="112"/>
        <v>4</v>
      </c>
      <c r="GR36" s="225">
        <f t="shared" si="113"/>
        <v>0</v>
      </c>
      <c r="GS36" s="225">
        <f t="shared" si="114"/>
        <v>9</v>
      </c>
      <c r="GT36" s="225">
        <f t="shared" si="115"/>
        <v>0</v>
      </c>
      <c r="GU36" s="225">
        <f t="shared" si="116"/>
        <v>6</v>
      </c>
      <c r="GV36" s="225">
        <f t="shared" si="117"/>
        <v>0</v>
      </c>
      <c r="GW36" s="225">
        <f t="shared" si="118"/>
        <v>1</v>
      </c>
      <c r="GX36" s="225">
        <f t="shared" si="119"/>
        <v>0</v>
      </c>
      <c r="GY36" s="225">
        <f t="shared" si="120"/>
        <v>1</v>
      </c>
      <c r="GZ36" s="225">
        <f t="shared" si="121"/>
        <v>0</v>
      </c>
      <c r="HA36" s="225">
        <f t="shared" si="122"/>
        <v>1</v>
      </c>
      <c r="HB36" s="225">
        <f t="shared" si="123"/>
        <v>0</v>
      </c>
      <c r="HC36" s="225">
        <f t="shared" si="124"/>
        <v>1</v>
      </c>
      <c r="HD36" s="225">
        <f t="shared" si="125"/>
        <v>0</v>
      </c>
      <c r="HE36" s="225">
        <f t="shared" si="126"/>
        <v>1</v>
      </c>
      <c r="HF36" s="225">
        <f t="shared" si="127"/>
        <v>0</v>
      </c>
      <c r="HG36" s="225">
        <f t="shared" si="128"/>
        <v>1</v>
      </c>
      <c r="HH36" s="225">
        <f t="shared" si="129"/>
        <v>0</v>
      </c>
      <c r="HI36" s="225">
        <f t="shared" si="130"/>
        <v>1</v>
      </c>
      <c r="HJ36" s="225">
        <f t="shared" si="131"/>
        <v>0</v>
      </c>
      <c r="HK36" s="225">
        <f t="shared" si="132"/>
        <v>1</v>
      </c>
      <c r="HL36" s="225">
        <f t="shared" si="133"/>
        <v>0</v>
      </c>
      <c r="HM36" s="225">
        <f t="shared" si="134"/>
        <v>1</v>
      </c>
      <c r="HN36" s="225">
        <f t="shared" si="151"/>
        <v>0</v>
      </c>
      <c r="HO36" s="225">
        <f t="shared" si="152"/>
        <v>0</v>
      </c>
      <c r="HP36" s="223">
        <f t="shared" si="153"/>
        <v>0</v>
      </c>
    </row>
    <row r="37" spans="1:224" ht="15" x14ac:dyDescent="0.25">
      <c r="A37" s="123">
        <f t="shared" si="135"/>
        <v>40</v>
      </c>
      <c r="B37" s="8">
        <f>Namen!B37</f>
        <v>0</v>
      </c>
      <c r="C37" s="170">
        <f>Namen!C37</f>
        <v>0</v>
      </c>
      <c r="D37" s="170" t="str">
        <f>Namen!D37&amp;" "&amp;Namen!E37</f>
        <v xml:space="preserve"> </v>
      </c>
      <c r="E37" s="8">
        <f>Namen!F37</f>
        <v>0</v>
      </c>
      <c r="F37" s="170">
        <f>Namen!G37</f>
        <v>0</v>
      </c>
      <c r="G37" s="8">
        <f>Namen!H37</f>
        <v>0</v>
      </c>
      <c r="H37" s="8">
        <f>Namen!I37</f>
        <v>0</v>
      </c>
      <c r="I37" s="8"/>
      <c r="J37" s="8"/>
      <c r="K37" s="171">
        <f>Namen!J37</f>
        <v>0</v>
      </c>
      <c r="L37" s="8">
        <f>Namen!K37</f>
        <v>0</v>
      </c>
      <c r="M37" s="8">
        <f>Namen!L37</f>
        <v>0</v>
      </c>
      <c r="N37" s="8">
        <f>IF(sorteersom&gt;0.5,Namen!M37,1)</f>
        <v>0</v>
      </c>
      <c r="O37" s="170">
        <f>Namen!N37</f>
        <v>0</v>
      </c>
      <c r="P37" s="202">
        <f>'Ronde 3'!I$20</f>
        <v>0</v>
      </c>
      <c r="Q37" s="203">
        <f>'Ronde 3'!R$20</f>
        <v>0</v>
      </c>
      <c r="R37" s="203">
        <f>'Ronde 3'!N$20</f>
        <v>0</v>
      </c>
      <c r="S37" s="204">
        <f>'Ronde 3'!I$21</f>
        <v>0</v>
      </c>
      <c r="T37" s="203">
        <f>'Ronde 3'!R$21</f>
        <v>0</v>
      </c>
      <c r="U37" s="203">
        <f>'Ronde 3'!N$21</f>
        <v>0</v>
      </c>
      <c r="V37" s="482">
        <f>'Ronde 3'!S$20</f>
        <v>0</v>
      </c>
      <c r="W37" s="202">
        <f>'Ronde 4'!I$37</f>
        <v>0</v>
      </c>
      <c r="X37" s="204">
        <f>'Ronde 4'!Q37</f>
        <v>0</v>
      </c>
      <c r="Y37" s="273">
        <f>'Ronde 4'!N$37</f>
        <v>0</v>
      </c>
      <c r="Z37" s="273">
        <f>'Ronde 4'!P37</f>
        <v>0</v>
      </c>
      <c r="AA37" s="482">
        <f>'Ronde 4'!S$37</f>
        <v>0</v>
      </c>
      <c r="AB37" s="483">
        <f>'Ronde 1'!I$49</f>
        <v>0</v>
      </c>
      <c r="AC37" s="273">
        <f>'Ronde 1'!Q49</f>
        <v>0</v>
      </c>
      <c r="AD37" s="273">
        <f>'Ronde 1'!N$49</f>
        <v>0</v>
      </c>
      <c r="AE37" s="273">
        <f>'Ronde 1'!P49</f>
        <v>0</v>
      </c>
      <c r="AF37" s="482">
        <f>'Ronde 1'!S$49</f>
        <v>0</v>
      </c>
      <c r="AG37" s="202">
        <f>'Ronde 2'!I$61</f>
        <v>0</v>
      </c>
      <c r="AH37" s="204">
        <f>'Ronde 2'!Q61</f>
        <v>0</v>
      </c>
      <c r="AI37" s="273">
        <f>'Ronde 2'!N$61</f>
        <v>0</v>
      </c>
      <c r="AJ37" s="273">
        <f>'Ronde 2'!P61</f>
        <v>0</v>
      </c>
      <c r="AK37" s="482">
        <f>'Ronde 2'!S$61</f>
        <v>0</v>
      </c>
      <c r="AL37" s="481">
        <f t="shared" si="0"/>
        <v>0</v>
      </c>
      <c r="AM37" s="8">
        <v>32</v>
      </c>
      <c r="AN37" s="175">
        <f t="shared" si="136"/>
        <v>17</v>
      </c>
      <c r="AO37" s="176">
        <f t="shared" ca="1" si="154"/>
        <v>6.8985975485786222E-2</v>
      </c>
      <c r="AP37" s="176">
        <v>0.37801627769463675</v>
      </c>
      <c r="AQ37" s="177">
        <f t="shared" si="1"/>
        <v>140</v>
      </c>
      <c r="AR37" s="177">
        <f t="shared" si="2"/>
        <v>3000</v>
      </c>
      <c r="AS37" s="178">
        <f t="shared" si="137"/>
        <v>3157.3780162776948</v>
      </c>
      <c r="AT37" s="179">
        <f t="shared" si="3"/>
        <v>40</v>
      </c>
      <c r="AU37" s="180">
        <f t="shared" si="166"/>
        <v>0</v>
      </c>
      <c r="AV37" s="208">
        <f t="shared" si="166"/>
        <v>0</v>
      </c>
      <c r="AW37" s="206">
        <f t="shared" si="166"/>
        <v>0</v>
      </c>
      <c r="AX37" s="270" t="str">
        <f t="shared" si="166"/>
        <v xml:space="preserve"> </v>
      </c>
      <c r="AY37" s="205">
        <f t="shared" si="166"/>
        <v>0</v>
      </c>
      <c r="AZ37" s="208">
        <f t="shared" si="166"/>
        <v>0</v>
      </c>
      <c r="BA37" s="208">
        <f t="shared" si="166"/>
        <v>0</v>
      </c>
      <c r="BB37" s="208">
        <f t="shared" si="166"/>
        <v>0</v>
      </c>
      <c r="BC37" s="209">
        <f t="shared" si="166"/>
        <v>0</v>
      </c>
      <c r="BD37" s="208">
        <f t="shared" si="166"/>
        <v>0</v>
      </c>
      <c r="BE37" s="206">
        <f t="shared" si="167"/>
        <v>0</v>
      </c>
      <c r="BF37" s="208">
        <f t="shared" si="167"/>
        <v>0</v>
      </c>
      <c r="BG37" s="211">
        <f t="shared" si="167"/>
        <v>0</v>
      </c>
      <c r="BH37" s="212">
        <f t="shared" si="167"/>
        <v>0</v>
      </c>
      <c r="BI37" s="216">
        <f t="shared" si="167"/>
        <v>0</v>
      </c>
      <c r="BJ37" s="213">
        <f t="shared" si="167"/>
        <v>0</v>
      </c>
      <c r="BK37" s="212">
        <f t="shared" si="167"/>
        <v>0</v>
      </c>
      <c r="BL37" s="216">
        <f t="shared" si="167"/>
        <v>0</v>
      </c>
      <c r="BM37" s="214">
        <f t="shared" si="167"/>
        <v>0</v>
      </c>
      <c r="BN37" s="215">
        <f t="shared" si="6"/>
        <v>0</v>
      </c>
      <c r="BO37" s="211">
        <f t="shared" si="162"/>
        <v>0</v>
      </c>
      <c r="BP37" s="292">
        <f t="shared" si="162"/>
        <v>0</v>
      </c>
      <c r="BQ37" s="216">
        <f t="shared" si="162"/>
        <v>0</v>
      </c>
      <c r="BR37" s="214">
        <f t="shared" si="162"/>
        <v>0</v>
      </c>
      <c r="BS37" s="215">
        <f t="shared" si="8"/>
        <v>0</v>
      </c>
      <c r="BT37" s="211">
        <f t="shared" si="163"/>
        <v>0</v>
      </c>
      <c r="BU37" s="292">
        <f t="shared" si="163"/>
        <v>0</v>
      </c>
      <c r="BV37" s="216">
        <f t="shared" si="163"/>
        <v>0</v>
      </c>
      <c r="BW37" s="214">
        <f t="shared" si="163"/>
        <v>0</v>
      </c>
      <c r="BX37" s="215">
        <f t="shared" si="10"/>
        <v>0</v>
      </c>
      <c r="BY37" s="211">
        <f t="shared" si="164"/>
        <v>0</v>
      </c>
      <c r="BZ37" s="292">
        <f t="shared" si="164"/>
        <v>0</v>
      </c>
      <c r="CA37" s="216">
        <f t="shared" si="164"/>
        <v>0</v>
      </c>
      <c r="CB37" s="214">
        <f t="shared" si="164"/>
        <v>0</v>
      </c>
      <c r="CC37" s="215">
        <f t="shared" si="12"/>
        <v>0</v>
      </c>
      <c r="CD37" s="217">
        <f t="shared" si="13"/>
        <v>0</v>
      </c>
      <c r="CE37" s="195">
        <f t="shared" si="155"/>
        <v>0</v>
      </c>
      <c r="CF37" s="162" t="str">
        <f t="shared" si="138"/>
        <v xml:space="preserve"> </v>
      </c>
      <c r="CG37" s="218">
        <f t="shared" si="165"/>
        <v>0</v>
      </c>
      <c r="CH37" s="252">
        <f t="shared" si="165"/>
        <v>0</v>
      </c>
      <c r="CI37" s="219">
        <f t="shared" si="157"/>
        <v>0</v>
      </c>
      <c r="CJ37" s="250">
        <f t="shared" si="156"/>
        <v>0</v>
      </c>
      <c r="CK37" s="129"/>
      <c r="CL37" s="220">
        <f t="shared" si="15"/>
        <v>0</v>
      </c>
      <c r="CM37" s="221">
        <f t="shared" si="16"/>
        <v>4</v>
      </c>
      <c r="CN37" s="221">
        <f t="shared" si="17"/>
        <v>0</v>
      </c>
      <c r="CO37" s="221">
        <f t="shared" si="18"/>
        <v>9</v>
      </c>
      <c r="CP37" s="221">
        <f t="shared" si="19"/>
        <v>0</v>
      </c>
      <c r="CQ37" s="221">
        <f t="shared" si="20"/>
        <v>6</v>
      </c>
      <c r="CR37" s="221">
        <f t="shared" si="21"/>
        <v>0</v>
      </c>
      <c r="CS37" s="221">
        <f t="shared" si="22"/>
        <v>1</v>
      </c>
      <c r="CT37" s="221">
        <f t="shared" si="23"/>
        <v>0</v>
      </c>
      <c r="CU37" s="221">
        <f t="shared" si="24"/>
        <v>1</v>
      </c>
      <c r="CV37" s="221">
        <f t="shared" si="25"/>
        <v>0</v>
      </c>
      <c r="CW37" s="222">
        <f t="shared" si="26"/>
        <v>1</v>
      </c>
      <c r="CX37" s="220">
        <f t="shared" si="27"/>
        <v>0</v>
      </c>
      <c r="CY37" s="221">
        <f t="shared" si="28"/>
        <v>1</v>
      </c>
      <c r="CZ37" s="221">
        <f t="shared" si="29"/>
        <v>0</v>
      </c>
      <c r="DA37" s="221">
        <f t="shared" si="30"/>
        <v>1</v>
      </c>
      <c r="DB37" s="221">
        <f t="shared" si="31"/>
        <v>0</v>
      </c>
      <c r="DC37" s="221">
        <f t="shared" si="32"/>
        <v>1</v>
      </c>
      <c r="DD37" s="221">
        <f t="shared" si="33"/>
        <v>0</v>
      </c>
      <c r="DE37" s="221">
        <f t="shared" si="34"/>
        <v>1</v>
      </c>
      <c r="DF37" s="221">
        <f t="shared" si="35"/>
        <v>0</v>
      </c>
      <c r="DG37" s="221">
        <f t="shared" si="36"/>
        <v>1</v>
      </c>
      <c r="DH37" s="221">
        <f t="shared" si="37"/>
        <v>0</v>
      </c>
      <c r="DI37" s="222">
        <f t="shared" si="38"/>
        <v>1</v>
      </c>
      <c r="DJ37" s="265">
        <f t="shared" si="139"/>
        <v>0</v>
      </c>
      <c r="DK37" s="266">
        <f t="shared" si="140"/>
        <v>0</v>
      </c>
      <c r="DL37" s="267">
        <f t="shared" si="141"/>
        <v>0</v>
      </c>
      <c r="DM37" s="224">
        <f t="shared" si="39"/>
        <v>0</v>
      </c>
      <c r="DN37" s="225">
        <f t="shared" si="40"/>
        <v>4</v>
      </c>
      <c r="DO37" s="225">
        <f t="shared" si="41"/>
        <v>0</v>
      </c>
      <c r="DP37" s="225">
        <f t="shared" si="42"/>
        <v>9</v>
      </c>
      <c r="DQ37" s="225">
        <f t="shared" si="43"/>
        <v>0</v>
      </c>
      <c r="DR37" s="225">
        <f t="shared" si="44"/>
        <v>6</v>
      </c>
      <c r="DS37" s="225">
        <f t="shared" si="45"/>
        <v>0</v>
      </c>
      <c r="DT37" s="225">
        <f t="shared" si="46"/>
        <v>1</v>
      </c>
      <c r="DU37" s="225">
        <f t="shared" si="47"/>
        <v>0</v>
      </c>
      <c r="DV37" s="225">
        <f t="shared" si="48"/>
        <v>1</v>
      </c>
      <c r="DW37" s="225">
        <f t="shared" si="49"/>
        <v>0</v>
      </c>
      <c r="DX37" s="225">
        <f t="shared" si="50"/>
        <v>1</v>
      </c>
      <c r="DY37" s="225">
        <f t="shared" si="51"/>
        <v>0</v>
      </c>
      <c r="DZ37" s="225">
        <f t="shared" si="52"/>
        <v>1</v>
      </c>
      <c r="EA37" s="225">
        <f t="shared" si="53"/>
        <v>0</v>
      </c>
      <c r="EB37" s="225">
        <f t="shared" si="54"/>
        <v>1</v>
      </c>
      <c r="EC37" s="225">
        <f t="shared" si="55"/>
        <v>0</v>
      </c>
      <c r="ED37" s="225">
        <f t="shared" si="56"/>
        <v>1</v>
      </c>
      <c r="EE37" s="225">
        <f t="shared" si="57"/>
        <v>0</v>
      </c>
      <c r="EF37" s="225">
        <f t="shared" si="58"/>
        <v>1</v>
      </c>
      <c r="EG37" s="225">
        <f t="shared" si="59"/>
        <v>0</v>
      </c>
      <c r="EH37" s="225">
        <f t="shared" si="60"/>
        <v>1</v>
      </c>
      <c r="EI37" s="225">
        <f t="shared" si="61"/>
        <v>0</v>
      </c>
      <c r="EJ37" s="225">
        <f t="shared" si="62"/>
        <v>1</v>
      </c>
      <c r="EK37" s="225">
        <f t="shared" si="142"/>
        <v>0</v>
      </c>
      <c r="EL37" s="225">
        <f t="shared" si="143"/>
        <v>0</v>
      </c>
      <c r="EM37" s="223">
        <f t="shared" si="144"/>
        <v>0</v>
      </c>
      <c r="EN37" s="224">
        <f t="shared" si="63"/>
        <v>0</v>
      </c>
      <c r="EO37" s="225">
        <f t="shared" si="64"/>
        <v>4</v>
      </c>
      <c r="EP37" s="225">
        <f t="shared" si="65"/>
        <v>0</v>
      </c>
      <c r="EQ37" s="225">
        <f t="shared" si="66"/>
        <v>9</v>
      </c>
      <c r="ER37" s="225">
        <f t="shared" si="67"/>
        <v>0</v>
      </c>
      <c r="ES37" s="225">
        <f t="shared" si="68"/>
        <v>6</v>
      </c>
      <c r="ET37" s="225">
        <f t="shared" si="69"/>
        <v>0</v>
      </c>
      <c r="EU37" s="225">
        <f t="shared" si="70"/>
        <v>1</v>
      </c>
      <c r="EV37" s="225">
        <f t="shared" si="71"/>
        <v>0</v>
      </c>
      <c r="EW37" s="225">
        <f t="shared" si="72"/>
        <v>1</v>
      </c>
      <c r="EX37" s="225">
        <f t="shared" si="73"/>
        <v>0</v>
      </c>
      <c r="EY37" s="225">
        <f t="shared" si="74"/>
        <v>1</v>
      </c>
      <c r="EZ37" s="225">
        <f t="shared" si="75"/>
        <v>0</v>
      </c>
      <c r="FA37" s="225">
        <f t="shared" si="76"/>
        <v>1</v>
      </c>
      <c r="FB37" s="225">
        <f t="shared" si="77"/>
        <v>0</v>
      </c>
      <c r="FC37" s="225">
        <f t="shared" si="78"/>
        <v>1</v>
      </c>
      <c r="FD37" s="225">
        <f t="shared" si="79"/>
        <v>0</v>
      </c>
      <c r="FE37" s="225">
        <f t="shared" si="80"/>
        <v>1</v>
      </c>
      <c r="FF37" s="225">
        <f t="shared" si="81"/>
        <v>0</v>
      </c>
      <c r="FG37" s="225">
        <f t="shared" si="82"/>
        <v>1</v>
      </c>
      <c r="FH37" s="225">
        <f t="shared" si="83"/>
        <v>0</v>
      </c>
      <c r="FI37" s="225">
        <f t="shared" si="84"/>
        <v>1</v>
      </c>
      <c r="FJ37" s="225">
        <f t="shared" si="85"/>
        <v>0</v>
      </c>
      <c r="FK37" s="225">
        <f t="shared" si="86"/>
        <v>1</v>
      </c>
      <c r="FL37" s="225">
        <f t="shared" si="145"/>
        <v>0</v>
      </c>
      <c r="FM37" s="225">
        <f t="shared" si="146"/>
        <v>0</v>
      </c>
      <c r="FN37" s="223">
        <f t="shared" si="147"/>
        <v>0</v>
      </c>
      <c r="FO37" s="224">
        <f t="shared" si="87"/>
        <v>0</v>
      </c>
      <c r="FP37" s="225">
        <f t="shared" si="88"/>
        <v>4</v>
      </c>
      <c r="FQ37" s="225">
        <f t="shared" si="89"/>
        <v>0</v>
      </c>
      <c r="FR37" s="225">
        <f t="shared" si="90"/>
        <v>9</v>
      </c>
      <c r="FS37" s="225">
        <f t="shared" si="91"/>
        <v>0</v>
      </c>
      <c r="FT37" s="225">
        <f t="shared" si="92"/>
        <v>6</v>
      </c>
      <c r="FU37" s="225">
        <f t="shared" si="93"/>
        <v>0</v>
      </c>
      <c r="FV37" s="225">
        <f t="shared" si="94"/>
        <v>1</v>
      </c>
      <c r="FW37" s="225">
        <f t="shared" si="95"/>
        <v>0</v>
      </c>
      <c r="FX37" s="225">
        <f t="shared" si="96"/>
        <v>1</v>
      </c>
      <c r="FY37" s="225">
        <f t="shared" si="97"/>
        <v>0</v>
      </c>
      <c r="FZ37" s="225">
        <f t="shared" si="98"/>
        <v>1</v>
      </c>
      <c r="GA37" s="225">
        <f t="shared" si="99"/>
        <v>0</v>
      </c>
      <c r="GB37" s="225">
        <f t="shared" si="100"/>
        <v>1</v>
      </c>
      <c r="GC37" s="225">
        <f t="shared" si="101"/>
        <v>0</v>
      </c>
      <c r="GD37" s="225">
        <f t="shared" si="102"/>
        <v>1</v>
      </c>
      <c r="GE37" s="225">
        <f t="shared" si="103"/>
        <v>0</v>
      </c>
      <c r="GF37" s="225">
        <f t="shared" si="104"/>
        <v>1</v>
      </c>
      <c r="GG37" s="225">
        <f t="shared" si="105"/>
        <v>0</v>
      </c>
      <c r="GH37" s="225">
        <f t="shared" si="106"/>
        <v>1</v>
      </c>
      <c r="GI37" s="225">
        <f t="shared" si="107"/>
        <v>0</v>
      </c>
      <c r="GJ37" s="225">
        <f t="shared" si="108"/>
        <v>1</v>
      </c>
      <c r="GK37" s="225">
        <f t="shared" si="109"/>
        <v>0</v>
      </c>
      <c r="GL37" s="225">
        <f t="shared" si="110"/>
        <v>1</v>
      </c>
      <c r="GM37" s="225">
        <f t="shared" si="148"/>
        <v>0</v>
      </c>
      <c r="GN37" s="225">
        <f t="shared" si="149"/>
        <v>0</v>
      </c>
      <c r="GO37" s="223">
        <f t="shared" si="150"/>
        <v>0</v>
      </c>
      <c r="GP37" s="224">
        <f t="shared" si="111"/>
        <v>0</v>
      </c>
      <c r="GQ37" s="225">
        <f t="shared" si="112"/>
        <v>4</v>
      </c>
      <c r="GR37" s="225">
        <f t="shared" si="113"/>
        <v>0</v>
      </c>
      <c r="GS37" s="225">
        <f t="shared" si="114"/>
        <v>9</v>
      </c>
      <c r="GT37" s="225">
        <f t="shared" si="115"/>
        <v>0</v>
      </c>
      <c r="GU37" s="225">
        <f t="shared" si="116"/>
        <v>6</v>
      </c>
      <c r="GV37" s="225">
        <f t="shared" si="117"/>
        <v>0</v>
      </c>
      <c r="GW37" s="225">
        <f t="shared" si="118"/>
        <v>1</v>
      </c>
      <c r="GX37" s="225">
        <f t="shared" si="119"/>
        <v>0</v>
      </c>
      <c r="GY37" s="225">
        <f t="shared" si="120"/>
        <v>1</v>
      </c>
      <c r="GZ37" s="225">
        <f t="shared" si="121"/>
        <v>0</v>
      </c>
      <c r="HA37" s="225">
        <f t="shared" si="122"/>
        <v>1</v>
      </c>
      <c r="HB37" s="225">
        <f t="shared" si="123"/>
        <v>0</v>
      </c>
      <c r="HC37" s="225">
        <f t="shared" si="124"/>
        <v>1</v>
      </c>
      <c r="HD37" s="225">
        <f t="shared" si="125"/>
        <v>0</v>
      </c>
      <c r="HE37" s="225">
        <f t="shared" si="126"/>
        <v>1</v>
      </c>
      <c r="HF37" s="225">
        <f t="shared" si="127"/>
        <v>0</v>
      </c>
      <c r="HG37" s="225">
        <f t="shared" si="128"/>
        <v>1</v>
      </c>
      <c r="HH37" s="225">
        <f t="shared" si="129"/>
        <v>0</v>
      </c>
      <c r="HI37" s="225">
        <f t="shared" si="130"/>
        <v>1</v>
      </c>
      <c r="HJ37" s="225">
        <f t="shared" si="131"/>
        <v>0</v>
      </c>
      <c r="HK37" s="225">
        <f t="shared" si="132"/>
        <v>1</v>
      </c>
      <c r="HL37" s="225">
        <f t="shared" si="133"/>
        <v>0</v>
      </c>
      <c r="HM37" s="225">
        <f t="shared" si="134"/>
        <v>1</v>
      </c>
      <c r="HN37" s="225">
        <f t="shared" si="151"/>
        <v>0</v>
      </c>
      <c r="HO37" s="225">
        <f t="shared" si="152"/>
        <v>0</v>
      </c>
      <c r="HP37" s="223">
        <f t="shared" si="153"/>
        <v>0</v>
      </c>
    </row>
    <row r="38" spans="1:224" ht="15" x14ac:dyDescent="0.25">
      <c r="A38" s="123">
        <f t="shared" si="135"/>
        <v>41</v>
      </c>
      <c r="B38" s="8">
        <f>Namen!B38</f>
        <v>0</v>
      </c>
      <c r="C38" s="170">
        <f>Namen!C38</f>
        <v>0</v>
      </c>
      <c r="D38" s="170" t="str">
        <f>Namen!D38&amp;" "&amp;Namen!E38</f>
        <v xml:space="preserve"> </v>
      </c>
      <c r="E38" s="8">
        <f>Namen!F38</f>
        <v>0</v>
      </c>
      <c r="F38" s="170">
        <f>Namen!G38</f>
        <v>0</v>
      </c>
      <c r="G38" s="8">
        <f>Namen!H38</f>
        <v>0</v>
      </c>
      <c r="H38" s="8">
        <f>Namen!I38</f>
        <v>0</v>
      </c>
      <c r="I38" s="8"/>
      <c r="J38" s="8"/>
      <c r="K38" s="171">
        <f>Namen!J38</f>
        <v>0</v>
      </c>
      <c r="L38" s="8">
        <f>Namen!K38</f>
        <v>0</v>
      </c>
      <c r="M38" s="8">
        <f>Namen!L38</f>
        <v>0</v>
      </c>
      <c r="N38" s="8">
        <f>IF(sorteersom&gt;0.5,Namen!M38,1)</f>
        <v>0</v>
      </c>
      <c r="O38" s="170">
        <f>Namen!N38</f>
        <v>0</v>
      </c>
      <c r="P38" s="202">
        <f>'Ronde 3'!I$22</f>
        <v>0</v>
      </c>
      <c r="Q38" s="203">
        <f>'Ronde 3'!R$22</f>
        <v>0</v>
      </c>
      <c r="R38" s="203">
        <f>'Ronde 3'!N$22</f>
        <v>0</v>
      </c>
      <c r="S38" s="204">
        <f>'Ronde 3'!I$23</f>
        <v>0</v>
      </c>
      <c r="T38" s="203">
        <f>'Ronde 3'!R$23</f>
        <v>0</v>
      </c>
      <c r="U38" s="203">
        <f>'Ronde 3'!N$23</f>
        <v>0</v>
      </c>
      <c r="V38" s="482">
        <f>'Ronde 3'!S$22</f>
        <v>0</v>
      </c>
      <c r="W38" s="202">
        <f>'Ronde 4'!I$38</f>
        <v>0</v>
      </c>
      <c r="X38" s="204">
        <f>'Ronde 4'!Q38</f>
        <v>0</v>
      </c>
      <c r="Y38" s="273">
        <f>'Ronde 4'!N$38</f>
        <v>0</v>
      </c>
      <c r="Z38" s="273">
        <f>'Ronde 4'!P38</f>
        <v>0</v>
      </c>
      <c r="AA38" s="482">
        <f>'Ronde 4'!S$38</f>
        <v>0</v>
      </c>
      <c r="AB38" s="483">
        <f>'Ronde 1'!I$50</f>
        <v>0</v>
      </c>
      <c r="AC38" s="273">
        <f>'Ronde 1'!Q50</f>
        <v>0</v>
      </c>
      <c r="AD38" s="273">
        <f>'Ronde 1'!N$50</f>
        <v>0</v>
      </c>
      <c r="AE38" s="273">
        <f>'Ronde 1'!P50</f>
        <v>0</v>
      </c>
      <c r="AF38" s="482">
        <f>'Ronde 1'!S$50</f>
        <v>0</v>
      </c>
      <c r="AG38" s="202">
        <f>'Ronde 2'!I$62</f>
        <v>0</v>
      </c>
      <c r="AH38" s="204">
        <f>'Ronde 2'!Q62</f>
        <v>0</v>
      </c>
      <c r="AI38" s="273">
        <f>'Ronde 2'!N$62</f>
        <v>0</v>
      </c>
      <c r="AJ38" s="273">
        <f>'Ronde 2'!P62</f>
        <v>0</v>
      </c>
      <c r="AK38" s="482">
        <f>'Ronde 2'!S$62</f>
        <v>0</v>
      </c>
      <c r="AL38" s="481">
        <f t="shared" si="0"/>
        <v>0</v>
      </c>
      <c r="AM38" s="8">
        <v>33</v>
      </c>
      <c r="AN38" s="175">
        <f t="shared" si="136"/>
        <v>17</v>
      </c>
      <c r="AO38" s="176">
        <f t="shared" ca="1" si="154"/>
        <v>0.5785389524883563</v>
      </c>
      <c r="AP38" s="176">
        <v>0.43176450123137755</v>
      </c>
      <c r="AQ38" s="177">
        <f t="shared" si="1"/>
        <v>140</v>
      </c>
      <c r="AR38" s="177">
        <f t="shared" ref="AR38:AR65" si="168">IF(N38&lt;0.01,3000,(80+N38*200-M38))</f>
        <v>3000</v>
      </c>
      <c r="AS38" s="178">
        <f t="shared" si="137"/>
        <v>3157.4317645012316</v>
      </c>
      <c r="AT38" s="179">
        <f t="shared" ref="AT38:AT65" si="169">RANK(AS38,AS$6:AS$65,1)</f>
        <v>41</v>
      </c>
      <c r="AU38" s="180">
        <f t="shared" si="166"/>
        <v>0</v>
      </c>
      <c r="AV38" s="208">
        <f t="shared" si="166"/>
        <v>0</v>
      </c>
      <c r="AW38" s="206">
        <f t="shared" si="166"/>
        <v>0</v>
      </c>
      <c r="AX38" s="270" t="str">
        <f t="shared" si="166"/>
        <v xml:space="preserve"> </v>
      </c>
      <c r="AY38" s="205">
        <f t="shared" si="166"/>
        <v>0</v>
      </c>
      <c r="AZ38" s="208">
        <f t="shared" si="166"/>
        <v>0</v>
      </c>
      <c r="BA38" s="208">
        <f t="shared" si="166"/>
        <v>0</v>
      </c>
      <c r="BB38" s="208">
        <f t="shared" si="166"/>
        <v>0</v>
      </c>
      <c r="BC38" s="209">
        <f t="shared" si="166"/>
        <v>0</v>
      </c>
      <c r="BD38" s="208">
        <f t="shared" si="166"/>
        <v>0</v>
      </c>
      <c r="BE38" s="206">
        <f t="shared" si="167"/>
        <v>0</v>
      </c>
      <c r="BF38" s="208">
        <f t="shared" si="167"/>
        <v>0</v>
      </c>
      <c r="BG38" s="211">
        <f t="shared" si="167"/>
        <v>0</v>
      </c>
      <c r="BH38" s="212">
        <f t="shared" si="167"/>
        <v>0</v>
      </c>
      <c r="BI38" s="216">
        <f t="shared" si="167"/>
        <v>0</v>
      </c>
      <c r="BJ38" s="213">
        <f t="shared" si="167"/>
        <v>0</v>
      </c>
      <c r="BK38" s="212">
        <f t="shared" si="167"/>
        <v>0</v>
      </c>
      <c r="BL38" s="216">
        <f t="shared" si="167"/>
        <v>0</v>
      </c>
      <c r="BM38" s="214">
        <f t="shared" si="167"/>
        <v>0</v>
      </c>
      <c r="BN38" s="215">
        <f t="shared" ref="BN38:BN60" si="170">DL38</f>
        <v>0</v>
      </c>
      <c r="BO38" s="211">
        <f t="shared" si="162"/>
        <v>0</v>
      </c>
      <c r="BP38" s="292">
        <f t="shared" si="162"/>
        <v>0</v>
      </c>
      <c r="BQ38" s="216">
        <f t="shared" si="162"/>
        <v>0</v>
      </c>
      <c r="BR38" s="214">
        <f t="shared" si="162"/>
        <v>0</v>
      </c>
      <c r="BS38" s="215">
        <f t="shared" ref="BS38:BS60" si="171">EM38</f>
        <v>0</v>
      </c>
      <c r="BT38" s="211">
        <f t="shared" si="163"/>
        <v>0</v>
      </c>
      <c r="BU38" s="292">
        <f t="shared" si="163"/>
        <v>0</v>
      </c>
      <c r="BV38" s="216">
        <f t="shared" si="163"/>
        <v>0</v>
      </c>
      <c r="BW38" s="214">
        <f t="shared" si="163"/>
        <v>0</v>
      </c>
      <c r="BX38" s="215">
        <f t="shared" ref="BX38:BX60" si="172">FN38</f>
        <v>0</v>
      </c>
      <c r="BY38" s="211">
        <f t="shared" si="164"/>
        <v>0</v>
      </c>
      <c r="BZ38" s="292">
        <f t="shared" si="164"/>
        <v>0</v>
      </c>
      <c r="CA38" s="216">
        <f t="shared" si="164"/>
        <v>0</v>
      </c>
      <c r="CB38" s="214">
        <f t="shared" si="164"/>
        <v>0</v>
      </c>
      <c r="CC38" s="215">
        <f t="shared" ref="CC38:CC60" si="173">GO38</f>
        <v>0</v>
      </c>
      <c r="CD38" s="217">
        <f t="shared" ref="CD38:CD65" si="174">VLOOKUP($AM38,$A$6:$AL$65,CD$1,FALSE)</f>
        <v>0</v>
      </c>
      <c r="CE38" s="195">
        <f t="shared" si="155"/>
        <v>0</v>
      </c>
      <c r="CF38" s="162" t="str">
        <f t="shared" si="138"/>
        <v xml:space="preserve"> </v>
      </c>
      <c r="CG38" s="218">
        <f t="shared" si="165"/>
        <v>0</v>
      </c>
      <c r="CH38" s="252">
        <f t="shared" si="165"/>
        <v>0</v>
      </c>
      <c r="CI38" s="219">
        <f t="shared" si="157"/>
        <v>0</v>
      </c>
      <c r="CJ38" s="250">
        <f t="shared" si="156"/>
        <v>0</v>
      </c>
      <c r="CK38" s="129"/>
      <c r="CL38" s="220">
        <f t="shared" ref="CL38:CL65" si="175">IF($AU38=CL$4,$BM38,0)</f>
        <v>0</v>
      </c>
      <c r="CM38" s="221">
        <f t="shared" ref="CM38:CM65" si="176">RANK(CL38,CL$6:CL$65)</f>
        <v>4</v>
      </c>
      <c r="CN38" s="221">
        <f t="shared" ref="CN38:CN65" si="177">IF($AU38=CN$4,$BM38,0)</f>
        <v>0</v>
      </c>
      <c r="CO38" s="221">
        <f t="shared" ref="CO38:CO65" si="178">RANK(CN38,CN$6:CN$65)</f>
        <v>9</v>
      </c>
      <c r="CP38" s="221">
        <f t="shared" ref="CP38:CP65" si="179">IF($AU38=CP$4,$BM38,0)</f>
        <v>0</v>
      </c>
      <c r="CQ38" s="221">
        <f t="shared" ref="CQ38:CQ65" si="180">RANK(CP38,CP$6:CP$65)</f>
        <v>6</v>
      </c>
      <c r="CR38" s="221">
        <f t="shared" ref="CR38:CR65" si="181">IF($AU38=CR$4,$BM38,0)</f>
        <v>0</v>
      </c>
      <c r="CS38" s="221">
        <f t="shared" ref="CS38:CS65" si="182">RANK(CR38,CR$6:CR$65)</f>
        <v>1</v>
      </c>
      <c r="CT38" s="221">
        <f t="shared" ref="CT38:CT65" si="183">IF($AU38=CT$4,$BM38,0)</f>
        <v>0</v>
      </c>
      <c r="CU38" s="221">
        <f t="shared" ref="CU38:CU65" si="184">RANK(CT38,CT$6:CT$65)</f>
        <v>1</v>
      </c>
      <c r="CV38" s="221">
        <f t="shared" ref="CV38:CV65" si="185">IF($AU38=CV$4,$BM38,0)</f>
        <v>0</v>
      </c>
      <c r="CW38" s="222">
        <f t="shared" ref="CW38:CW65" si="186">RANK(CV38,CV$6:CV$65)</f>
        <v>1</v>
      </c>
      <c r="CX38" s="220">
        <f t="shared" ref="CX38:CX65" si="187">IF($AU38=CX$4,$BM38,0)</f>
        <v>0</v>
      </c>
      <c r="CY38" s="221">
        <f t="shared" si="28"/>
        <v>1</v>
      </c>
      <c r="CZ38" s="221">
        <f t="shared" ref="CZ38:CZ65" si="188">IF($AU38=CZ$4,$BM38,0)</f>
        <v>0</v>
      </c>
      <c r="DA38" s="221">
        <f t="shared" si="30"/>
        <v>1</v>
      </c>
      <c r="DB38" s="221">
        <f t="shared" ref="DB38:DB65" si="189">IF($AU38=DB$4,$BM38,0)</f>
        <v>0</v>
      </c>
      <c r="DC38" s="221">
        <f t="shared" si="32"/>
        <v>1</v>
      </c>
      <c r="DD38" s="221">
        <f t="shared" ref="DD38:DD65" si="190">IF($AU38=DD$4,$BM38,0)</f>
        <v>0</v>
      </c>
      <c r="DE38" s="221">
        <f t="shared" si="34"/>
        <v>1</v>
      </c>
      <c r="DF38" s="221">
        <f t="shared" ref="DF38:DF65" si="191">IF($AU38=DF$4,$BM38,0)</f>
        <v>0</v>
      </c>
      <c r="DG38" s="221">
        <f t="shared" si="36"/>
        <v>1</v>
      </c>
      <c r="DH38" s="221">
        <f t="shared" ref="DH38:DH65" si="192">IF($AU38=DH$4,$BM38,0)</f>
        <v>0</v>
      </c>
      <c r="DI38" s="222">
        <f t="shared" si="38"/>
        <v>1</v>
      </c>
      <c r="DJ38" s="265">
        <f t="shared" si="139"/>
        <v>0</v>
      </c>
      <c r="DK38" s="266">
        <f t="shared" si="140"/>
        <v>0</v>
      </c>
      <c r="DL38" s="267">
        <f t="shared" si="141"/>
        <v>0</v>
      </c>
      <c r="DM38" s="224">
        <f t="shared" ref="DM38:DM65" si="193">IF($AU38=DM$4,$BR38,0)</f>
        <v>0</v>
      </c>
      <c r="DN38" s="225">
        <f t="shared" ref="DN38:DN65" si="194">RANK(DM38,DM$6:DM$65)</f>
        <v>4</v>
      </c>
      <c r="DO38" s="225">
        <f t="shared" ref="DO38:DO65" si="195">IF($AU38=DO$4,$BR38,0)</f>
        <v>0</v>
      </c>
      <c r="DP38" s="225">
        <f t="shared" ref="DP38:DP65" si="196">RANK(DO38,DO$6:DO$65)</f>
        <v>9</v>
      </c>
      <c r="DQ38" s="225">
        <f t="shared" ref="DQ38:DQ65" si="197">IF($AU38=DQ$4,$BR38,0)</f>
        <v>0</v>
      </c>
      <c r="DR38" s="225">
        <f t="shared" ref="DR38:DR65" si="198">RANK(DQ38,DQ$6:DQ$65)</f>
        <v>6</v>
      </c>
      <c r="DS38" s="225">
        <f t="shared" ref="DS38:DS65" si="199">IF($AU38=DS$4,$BR38,0)</f>
        <v>0</v>
      </c>
      <c r="DT38" s="225">
        <f t="shared" ref="DT38:DT65" si="200">RANK(DS38,DS$6:DS$65)</f>
        <v>1</v>
      </c>
      <c r="DU38" s="225">
        <f t="shared" ref="DU38:DU65" si="201">IF($AU38=DU$4,$BR38,0)</f>
        <v>0</v>
      </c>
      <c r="DV38" s="225">
        <f t="shared" ref="DV38:DV65" si="202">RANK(DU38,DU$6:DU$65)</f>
        <v>1</v>
      </c>
      <c r="DW38" s="225">
        <f t="shared" ref="DW38:DW65" si="203">IF($AU38=DW$4,$BR38,0)</f>
        <v>0</v>
      </c>
      <c r="DX38" s="225">
        <f t="shared" ref="DX38:DX65" si="204">RANK(DW38,DW$6:DW$65)</f>
        <v>1</v>
      </c>
      <c r="DY38" s="225">
        <f t="shared" ref="DY38:DY65" si="205">IF($AU38=DY$4,$BR38,0)</f>
        <v>0</v>
      </c>
      <c r="DZ38" s="225">
        <f t="shared" si="52"/>
        <v>1</v>
      </c>
      <c r="EA38" s="225">
        <f t="shared" ref="EA38:EA65" si="206">IF($AU38=EA$4,$BR38,0)</f>
        <v>0</v>
      </c>
      <c r="EB38" s="225">
        <f t="shared" si="54"/>
        <v>1</v>
      </c>
      <c r="EC38" s="225">
        <f t="shared" ref="EC38:EC65" si="207">IF($AU38=EC$4,$BR38,0)</f>
        <v>0</v>
      </c>
      <c r="ED38" s="225">
        <f t="shared" si="56"/>
        <v>1</v>
      </c>
      <c r="EE38" s="225">
        <f t="shared" ref="EE38:EE65" si="208">IF($AU38=EE$4,$BR38,0)</f>
        <v>0</v>
      </c>
      <c r="EF38" s="225">
        <f t="shared" si="58"/>
        <v>1</v>
      </c>
      <c r="EG38" s="225">
        <f t="shared" ref="EG38:EG65" si="209">IF($AU38=EG$4,$BR38,0)</f>
        <v>0</v>
      </c>
      <c r="EH38" s="225">
        <f t="shared" si="60"/>
        <v>1</v>
      </c>
      <c r="EI38" s="225">
        <f t="shared" ref="EI38:EI65" si="210">IF($AU38=EI$4,$BR38,0)</f>
        <v>0</v>
      </c>
      <c r="EJ38" s="225">
        <f t="shared" si="62"/>
        <v>1</v>
      </c>
      <c r="EK38" s="225">
        <f t="shared" si="142"/>
        <v>0</v>
      </c>
      <c r="EL38" s="225">
        <f t="shared" si="143"/>
        <v>0</v>
      </c>
      <c r="EM38" s="223">
        <f t="shared" si="144"/>
        <v>0</v>
      </c>
      <c r="EN38" s="224">
        <f t="shared" ref="EN38:EN65" si="211">IF($AU38=EN$4,$BW38,0)</f>
        <v>0</v>
      </c>
      <c r="EO38" s="225">
        <f t="shared" ref="EO38:EO65" si="212">RANK(EN38,EN$6:EN$65)</f>
        <v>4</v>
      </c>
      <c r="EP38" s="225">
        <f t="shared" ref="EP38:EP65" si="213">IF($AU38=EP$4,$BW38,0)</f>
        <v>0</v>
      </c>
      <c r="EQ38" s="225">
        <f t="shared" ref="EQ38:EQ65" si="214">RANK(EP38,EP$6:EP$65)</f>
        <v>9</v>
      </c>
      <c r="ER38" s="225">
        <f t="shared" ref="ER38:ER65" si="215">IF($AU38=ER$4,$BW38,0)</f>
        <v>0</v>
      </c>
      <c r="ES38" s="225">
        <f t="shared" ref="ES38:ES65" si="216">RANK(ER38,ER$6:ER$65)</f>
        <v>6</v>
      </c>
      <c r="ET38" s="225">
        <f t="shared" ref="ET38:ET65" si="217">IF($AU38=ET$4,$BW38,0)</f>
        <v>0</v>
      </c>
      <c r="EU38" s="225">
        <f t="shared" ref="EU38:EU65" si="218">RANK(ET38,ET$6:ET$65)</f>
        <v>1</v>
      </c>
      <c r="EV38" s="225">
        <f t="shared" ref="EV38:EV65" si="219">IF($AU38=EV$4,$BW38,0)</f>
        <v>0</v>
      </c>
      <c r="EW38" s="225">
        <f t="shared" ref="EW38:EW65" si="220">RANK(EV38,EV$6:EV$65)</f>
        <v>1</v>
      </c>
      <c r="EX38" s="225">
        <f t="shared" ref="EX38:EX65" si="221">IF($AU38=EX$4,$BW38,0)</f>
        <v>0</v>
      </c>
      <c r="EY38" s="225">
        <f t="shared" ref="EY38:EY65" si="222">RANK(EX38,EX$6:EX$65)</f>
        <v>1</v>
      </c>
      <c r="EZ38" s="225">
        <f t="shared" ref="EZ38:EZ65" si="223">IF($AU38=EZ$4,$BW38,0)</f>
        <v>0</v>
      </c>
      <c r="FA38" s="225">
        <f t="shared" si="76"/>
        <v>1</v>
      </c>
      <c r="FB38" s="225">
        <f t="shared" ref="FB38:FB65" si="224">IF($AU38=FB$4,$BW38,0)</f>
        <v>0</v>
      </c>
      <c r="FC38" s="225">
        <f t="shared" si="78"/>
        <v>1</v>
      </c>
      <c r="FD38" s="225">
        <f t="shared" ref="FD38:FD65" si="225">IF($AU38=FD$4,$BW38,0)</f>
        <v>0</v>
      </c>
      <c r="FE38" s="225">
        <f t="shared" si="80"/>
        <v>1</v>
      </c>
      <c r="FF38" s="225">
        <f t="shared" ref="FF38:FF65" si="226">IF($AU38=FF$4,$BW38,0)</f>
        <v>0</v>
      </c>
      <c r="FG38" s="225">
        <f t="shared" si="82"/>
        <v>1</v>
      </c>
      <c r="FH38" s="225">
        <f t="shared" ref="FH38:FH65" si="227">IF($AU38=FH$4,$BW38,0)</f>
        <v>0</v>
      </c>
      <c r="FI38" s="225">
        <f t="shared" si="84"/>
        <v>1</v>
      </c>
      <c r="FJ38" s="225">
        <f t="shared" ref="FJ38:FJ65" si="228">IF($AU38=FJ$4,$BW38,0)</f>
        <v>0</v>
      </c>
      <c r="FK38" s="225">
        <f t="shared" si="86"/>
        <v>1</v>
      </c>
      <c r="FL38" s="225">
        <f t="shared" si="145"/>
        <v>0</v>
      </c>
      <c r="FM38" s="225">
        <f t="shared" si="146"/>
        <v>0</v>
      </c>
      <c r="FN38" s="223">
        <f t="shared" si="147"/>
        <v>0</v>
      </c>
      <c r="FO38" s="224">
        <f t="shared" ref="FO38:FO65" si="229">IF($AU38=FO$4,$CB38,0)</f>
        <v>0</v>
      </c>
      <c r="FP38" s="225">
        <f t="shared" ref="FP38:FP65" si="230">RANK(FO38,FO$6:FO$65)</f>
        <v>4</v>
      </c>
      <c r="FQ38" s="225">
        <f t="shared" ref="FQ38:FQ65" si="231">IF($AU38=FQ$4,$CB38,0)</f>
        <v>0</v>
      </c>
      <c r="FR38" s="225">
        <f t="shared" ref="FR38:FR65" si="232">RANK(FQ38,FQ$6:FQ$65)</f>
        <v>9</v>
      </c>
      <c r="FS38" s="225">
        <f t="shared" ref="FS38:FS65" si="233">IF($AU38=FS$4,$CB38,0)</f>
        <v>0</v>
      </c>
      <c r="FT38" s="225">
        <f t="shared" ref="FT38:FT65" si="234">RANK(FS38,FS$6:FS$65)</f>
        <v>6</v>
      </c>
      <c r="FU38" s="225">
        <f t="shared" ref="FU38:FU65" si="235">IF($AU38=FU$4,$CB38,0)</f>
        <v>0</v>
      </c>
      <c r="FV38" s="225">
        <f t="shared" ref="FV38:FV65" si="236">RANK(FU38,FU$6:FU$65)</f>
        <v>1</v>
      </c>
      <c r="FW38" s="225">
        <f t="shared" ref="FW38:FW65" si="237">IF($AU38=FW$4,$CB38,0)</f>
        <v>0</v>
      </c>
      <c r="FX38" s="225">
        <f t="shared" ref="FX38:FX65" si="238">RANK(FW38,FW$6:FW$65)</f>
        <v>1</v>
      </c>
      <c r="FY38" s="225">
        <f t="shared" ref="FY38:FY65" si="239">IF($AU38=FY$4,$CB38,0)</f>
        <v>0</v>
      </c>
      <c r="FZ38" s="225">
        <f t="shared" ref="FZ38:FZ65" si="240">RANK(FY38,FY$6:FY$65)</f>
        <v>1</v>
      </c>
      <c r="GA38" s="225">
        <f t="shared" ref="GA38:GA65" si="241">IF($AU38=GA$4,$CB38,0)</f>
        <v>0</v>
      </c>
      <c r="GB38" s="225">
        <f t="shared" si="100"/>
        <v>1</v>
      </c>
      <c r="GC38" s="225">
        <f t="shared" ref="GC38:GC65" si="242">IF($AU38=GC$4,$CB38,0)</f>
        <v>0</v>
      </c>
      <c r="GD38" s="225">
        <f t="shared" si="102"/>
        <v>1</v>
      </c>
      <c r="GE38" s="225">
        <f t="shared" ref="GE38:GE65" si="243">IF($AU38=GE$4,$CB38,0)</f>
        <v>0</v>
      </c>
      <c r="GF38" s="225">
        <f t="shared" si="104"/>
        <v>1</v>
      </c>
      <c r="GG38" s="225">
        <f t="shared" ref="GG38:GG65" si="244">IF($AU38=GG$4,$CB38,0)</f>
        <v>0</v>
      </c>
      <c r="GH38" s="225">
        <f t="shared" si="106"/>
        <v>1</v>
      </c>
      <c r="GI38" s="225">
        <f t="shared" ref="GI38:GI65" si="245">IF($AU38=GI$4,$CB38,0)</f>
        <v>0</v>
      </c>
      <c r="GJ38" s="225">
        <f t="shared" si="108"/>
        <v>1</v>
      </c>
      <c r="GK38" s="225">
        <f t="shared" ref="GK38:GK65" si="246">IF($AU38=GK$4,$CB38,0)</f>
        <v>0</v>
      </c>
      <c r="GL38" s="225">
        <f t="shared" si="110"/>
        <v>1</v>
      </c>
      <c r="GM38" s="225">
        <f t="shared" si="148"/>
        <v>0</v>
      </c>
      <c r="GN38" s="225">
        <f t="shared" si="149"/>
        <v>0</v>
      </c>
      <c r="GO38" s="223">
        <f t="shared" si="150"/>
        <v>0</v>
      </c>
      <c r="GP38" s="224">
        <f t="shared" ref="GP38:GP65" si="247">IF($AU38=GP$4,IF(BF38=-1,0,$CD38),0)</f>
        <v>0</v>
      </c>
      <c r="GQ38" s="225">
        <f t="shared" ref="GQ38:GQ65" si="248">RANK(GP38,GP$6:GP$65)</f>
        <v>4</v>
      </c>
      <c r="GR38" s="225">
        <f t="shared" ref="GR38:GR65" si="249">IF($AU38=GR$4,IF($BF38=-1,0,$CD38),0)</f>
        <v>0</v>
      </c>
      <c r="GS38" s="225">
        <f t="shared" ref="GS38:GS65" si="250">RANK(GR38,GR$6:GR$65)</f>
        <v>9</v>
      </c>
      <c r="GT38" s="225">
        <f t="shared" ref="GT38:GT65" si="251">IF($AU38=GT$4,IF($BF38=-1,0,$CD38),0)</f>
        <v>0</v>
      </c>
      <c r="GU38" s="225">
        <f t="shared" ref="GU38:GU65" si="252">RANK(GT38,GT$6:GT$65)</f>
        <v>6</v>
      </c>
      <c r="GV38" s="225">
        <f t="shared" ref="GV38:GV65" si="253">IF($AU38=GV$4,IF($BF38=-1,0,$CD38),0)</f>
        <v>0</v>
      </c>
      <c r="GW38" s="225">
        <f t="shared" ref="GW38:GW65" si="254">RANK(GV38,GV$6:GV$65)</f>
        <v>1</v>
      </c>
      <c r="GX38" s="225">
        <f t="shared" ref="GX38:GX65" si="255">IF($AU38=GX$4,IF(BQ38=-1,0,$CD38),0)</f>
        <v>0</v>
      </c>
      <c r="GY38" s="225">
        <f t="shared" ref="GY38:GY65" si="256">RANK(GX38,GX$6:GX$65)</f>
        <v>1</v>
      </c>
      <c r="GZ38" s="225">
        <f t="shared" ref="GZ38:GZ65" si="257">IF($AU38=GZ$4,IF(BS38=-1,0,$CD38),0)</f>
        <v>0</v>
      </c>
      <c r="HA38" s="225">
        <f t="shared" ref="HA38:HA65" si="258">RANK(GZ38,GZ$6:GZ$65)</f>
        <v>1</v>
      </c>
      <c r="HB38" s="225">
        <f t="shared" ref="HB38:HB65" si="259">IF($AU38=HB$4,$CD38,0)</f>
        <v>0</v>
      </c>
      <c r="HC38" s="225">
        <f t="shared" si="124"/>
        <v>1</v>
      </c>
      <c r="HD38" s="225">
        <f t="shared" ref="HD38:HD65" si="260">IF($AU38=HD$4,$CD38,0)</f>
        <v>0</v>
      </c>
      <c r="HE38" s="225">
        <f t="shared" si="126"/>
        <v>1</v>
      </c>
      <c r="HF38" s="225">
        <f t="shared" ref="HF38:HF65" si="261">IF($AU38=HF$4,$CD38,0)</f>
        <v>0</v>
      </c>
      <c r="HG38" s="225">
        <f t="shared" si="128"/>
        <v>1</v>
      </c>
      <c r="HH38" s="225">
        <f t="shared" ref="HH38:HH65" si="262">IF($AU38=HH$4,$CD38,0)</f>
        <v>0</v>
      </c>
      <c r="HI38" s="225">
        <f t="shared" si="130"/>
        <v>1</v>
      </c>
      <c r="HJ38" s="225">
        <f t="shared" ref="HJ38:HJ65" si="263">IF($AU38=HJ$4,$CD38,0)</f>
        <v>0</v>
      </c>
      <c r="HK38" s="225">
        <f t="shared" si="132"/>
        <v>1</v>
      </c>
      <c r="HL38" s="225">
        <f t="shared" ref="HL38:HL65" si="264">IF($AU38=HL$4,$CD38,0)</f>
        <v>0</v>
      </c>
      <c r="HM38" s="225">
        <f t="shared" si="134"/>
        <v>1</v>
      </c>
      <c r="HN38" s="225">
        <f t="shared" si="151"/>
        <v>0</v>
      </c>
      <c r="HO38" s="225">
        <f t="shared" si="152"/>
        <v>0</v>
      </c>
      <c r="HP38" s="223">
        <f t="shared" si="153"/>
        <v>0</v>
      </c>
    </row>
    <row r="39" spans="1:224" ht="15" x14ac:dyDescent="0.25">
      <c r="A39" s="123">
        <f t="shared" si="135"/>
        <v>58</v>
      </c>
      <c r="B39" s="8">
        <f>Namen!B39</f>
        <v>0</v>
      </c>
      <c r="C39" s="170">
        <f>Namen!C39</f>
        <v>0</v>
      </c>
      <c r="D39" s="170" t="str">
        <f>Namen!D39&amp;" "&amp;Namen!E39</f>
        <v xml:space="preserve"> </v>
      </c>
      <c r="E39" s="8">
        <f>Namen!F39</f>
        <v>0</v>
      </c>
      <c r="F39" s="170">
        <f>Namen!G39</f>
        <v>0</v>
      </c>
      <c r="G39" s="8">
        <f>Namen!H39</f>
        <v>0</v>
      </c>
      <c r="H39" s="8">
        <f>Namen!I39</f>
        <v>0</v>
      </c>
      <c r="I39" s="8"/>
      <c r="J39" s="8"/>
      <c r="K39" s="171">
        <f>Namen!J39</f>
        <v>0</v>
      </c>
      <c r="L39" s="8">
        <f>Namen!K39</f>
        <v>0</v>
      </c>
      <c r="M39" s="8">
        <f>Namen!L39</f>
        <v>0</v>
      </c>
      <c r="N39" s="8">
        <f>IF(sorteersom&gt;0.5,Namen!M39,1)</f>
        <v>0</v>
      </c>
      <c r="O39" s="170">
        <f>Namen!N39</f>
        <v>0</v>
      </c>
      <c r="P39" s="202">
        <f>'Ronde 3'!I$24</f>
        <v>0</v>
      </c>
      <c r="Q39" s="203">
        <f>'Ronde 3'!R$24</f>
        <v>0</v>
      </c>
      <c r="R39" s="203">
        <f>'Ronde 3'!N$24</f>
        <v>0</v>
      </c>
      <c r="S39" s="204">
        <f>'Ronde 3'!I$25</f>
        <v>0</v>
      </c>
      <c r="T39" s="203">
        <f>'Ronde 3'!R$25</f>
        <v>0</v>
      </c>
      <c r="U39" s="203">
        <f>'Ronde 3'!N$25</f>
        <v>0</v>
      </c>
      <c r="V39" s="482">
        <f>'Ronde 3'!S$24</f>
        <v>0</v>
      </c>
      <c r="W39" s="202">
        <f>'Ronde 4'!I$39</f>
        <v>0</v>
      </c>
      <c r="X39" s="204">
        <f>'Ronde 4'!Q39</f>
        <v>0</v>
      </c>
      <c r="Y39" s="273">
        <f>'Ronde 4'!N$39</f>
        <v>0</v>
      </c>
      <c r="Z39" s="273">
        <f>'Ronde 4'!P39</f>
        <v>0</v>
      </c>
      <c r="AA39" s="482">
        <f>'Ronde 4'!S$39</f>
        <v>0</v>
      </c>
      <c r="AB39" s="483">
        <f>'Ronde 1'!I$51</f>
        <v>0</v>
      </c>
      <c r="AC39" s="273">
        <f>'Ronde 1'!Q51</f>
        <v>0</v>
      </c>
      <c r="AD39" s="273">
        <f>'Ronde 1'!N$51</f>
        <v>0</v>
      </c>
      <c r="AE39" s="273">
        <f>'Ronde 1'!P51</f>
        <v>0</v>
      </c>
      <c r="AF39" s="482">
        <f>'Ronde 1'!S$51</f>
        <v>0</v>
      </c>
      <c r="AG39" s="202">
        <f>'Ronde 2'!I$63</f>
        <v>0</v>
      </c>
      <c r="AH39" s="204">
        <f>'Ronde 2'!Q63</f>
        <v>0</v>
      </c>
      <c r="AI39" s="273">
        <f>'Ronde 2'!N$63</f>
        <v>0</v>
      </c>
      <c r="AJ39" s="273">
        <f>'Ronde 2'!P63</f>
        <v>0</v>
      </c>
      <c r="AK39" s="482">
        <f>'Ronde 2'!S$63</f>
        <v>0</v>
      </c>
      <c r="AL39" s="481">
        <f t="shared" si="0"/>
        <v>0</v>
      </c>
      <c r="AM39" s="8">
        <v>34</v>
      </c>
      <c r="AN39" s="175">
        <f t="shared" si="136"/>
        <v>17</v>
      </c>
      <c r="AO39" s="176">
        <f t="shared" ca="1" si="154"/>
        <v>0.28049255490262437</v>
      </c>
      <c r="AP39" s="176">
        <v>0.92138853763388417</v>
      </c>
      <c r="AQ39" s="177">
        <f t="shared" si="1"/>
        <v>140</v>
      </c>
      <c r="AR39" s="177">
        <f t="shared" si="168"/>
        <v>3000</v>
      </c>
      <c r="AS39" s="178">
        <f t="shared" si="137"/>
        <v>3157.9213885376339</v>
      </c>
      <c r="AT39" s="179">
        <f t="shared" si="169"/>
        <v>58</v>
      </c>
      <c r="AU39" s="180">
        <f t="shared" si="166"/>
        <v>0</v>
      </c>
      <c r="AV39" s="208">
        <f t="shared" si="166"/>
        <v>0</v>
      </c>
      <c r="AW39" s="206">
        <f t="shared" si="166"/>
        <v>0</v>
      </c>
      <c r="AX39" s="270" t="str">
        <f t="shared" si="166"/>
        <v xml:space="preserve"> </v>
      </c>
      <c r="AY39" s="205">
        <f t="shared" si="166"/>
        <v>0</v>
      </c>
      <c r="AZ39" s="208">
        <f t="shared" si="166"/>
        <v>0</v>
      </c>
      <c r="BA39" s="208">
        <f t="shared" si="166"/>
        <v>0</v>
      </c>
      <c r="BB39" s="208">
        <f t="shared" si="166"/>
        <v>0</v>
      </c>
      <c r="BC39" s="209">
        <f t="shared" si="166"/>
        <v>0</v>
      </c>
      <c r="BD39" s="208">
        <f t="shared" si="166"/>
        <v>0</v>
      </c>
      <c r="BE39" s="206">
        <f t="shared" si="167"/>
        <v>0</v>
      </c>
      <c r="BF39" s="208">
        <f t="shared" si="167"/>
        <v>0</v>
      </c>
      <c r="BG39" s="211">
        <f t="shared" si="167"/>
        <v>0</v>
      </c>
      <c r="BH39" s="212">
        <f t="shared" si="167"/>
        <v>0</v>
      </c>
      <c r="BI39" s="216">
        <f t="shared" si="167"/>
        <v>0</v>
      </c>
      <c r="BJ39" s="213">
        <f t="shared" si="167"/>
        <v>0</v>
      </c>
      <c r="BK39" s="212">
        <f t="shared" si="167"/>
        <v>0</v>
      </c>
      <c r="BL39" s="216">
        <f t="shared" si="167"/>
        <v>0</v>
      </c>
      <c r="BM39" s="214">
        <f t="shared" si="167"/>
        <v>0</v>
      </c>
      <c r="BN39" s="215">
        <f t="shared" si="170"/>
        <v>0</v>
      </c>
      <c r="BO39" s="211">
        <f t="shared" si="162"/>
        <v>0</v>
      </c>
      <c r="BP39" s="292">
        <f t="shared" si="162"/>
        <v>0</v>
      </c>
      <c r="BQ39" s="216">
        <f t="shared" si="162"/>
        <v>0</v>
      </c>
      <c r="BR39" s="214">
        <f t="shared" si="162"/>
        <v>0</v>
      </c>
      <c r="BS39" s="215">
        <f t="shared" si="171"/>
        <v>0</v>
      </c>
      <c r="BT39" s="211">
        <f t="shared" si="163"/>
        <v>0</v>
      </c>
      <c r="BU39" s="292">
        <f t="shared" si="163"/>
        <v>0</v>
      </c>
      <c r="BV39" s="216">
        <f t="shared" si="163"/>
        <v>0</v>
      </c>
      <c r="BW39" s="214">
        <f t="shared" si="163"/>
        <v>0</v>
      </c>
      <c r="BX39" s="215">
        <f t="shared" si="172"/>
        <v>0</v>
      </c>
      <c r="BY39" s="211">
        <f t="shared" si="164"/>
        <v>0</v>
      </c>
      <c r="BZ39" s="292">
        <f t="shared" si="164"/>
        <v>0</v>
      </c>
      <c r="CA39" s="216">
        <f t="shared" si="164"/>
        <v>0</v>
      </c>
      <c r="CB39" s="214">
        <f t="shared" si="164"/>
        <v>0</v>
      </c>
      <c r="CC39" s="215">
        <f t="shared" si="173"/>
        <v>0</v>
      </c>
      <c r="CD39" s="217">
        <f t="shared" si="174"/>
        <v>0</v>
      </c>
      <c r="CE39" s="195">
        <f t="shared" si="155"/>
        <v>0</v>
      </c>
      <c r="CF39" s="162" t="str">
        <f t="shared" si="138"/>
        <v xml:space="preserve"> </v>
      </c>
      <c r="CG39" s="218">
        <f t="shared" si="165"/>
        <v>0</v>
      </c>
      <c r="CH39" s="252">
        <f t="shared" si="165"/>
        <v>0</v>
      </c>
      <c r="CI39" s="219">
        <f t="shared" si="157"/>
        <v>0</v>
      </c>
      <c r="CJ39" s="250">
        <f t="shared" si="156"/>
        <v>0</v>
      </c>
      <c r="CK39" s="129"/>
      <c r="CL39" s="220">
        <f t="shared" si="175"/>
        <v>0</v>
      </c>
      <c r="CM39" s="221">
        <f t="shared" si="176"/>
        <v>4</v>
      </c>
      <c r="CN39" s="221">
        <f t="shared" si="177"/>
        <v>0</v>
      </c>
      <c r="CO39" s="221">
        <f t="shared" si="178"/>
        <v>9</v>
      </c>
      <c r="CP39" s="221">
        <f t="shared" si="179"/>
        <v>0</v>
      </c>
      <c r="CQ39" s="221">
        <f t="shared" si="180"/>
        <v>6</v>
      </c>
      <c r="CR39" s="221">
        <f t="shared" si="181"/>
        <v>0</v>
      </c>
      <c r="CS39" s="221">
        <f t="shared" si="182"/>
        <v>1</v>
      </c>
      <c r="CT39" s="221">
        <f t="shared" si="183"/>
        <v>0</v>
      </c>
      <c r="CU39" s="221">
        <f t="shared" si="184"/>
        <v>1</v>
      </c>
      <c r="CV39" s="221">
        <f t="shared" si="185"/>
        <v>0</v>
      </c>
      <c r="CW39" s="222">
        <f t="shared" si="186"/>
        <v>1</v>
      </c>
      <c r="CX39" s="220">
        <f t="shared" si="187"/>
        <v>0</v>
      </c>
      <c r="CY39" s="221">
        <f t="shared" si="28"/>
        <v>1</v>
      </c>
      <c r="CZ39" s="221">
        <f t="shared" si="188"/>
        <v>0</v>
      </c>
      <c r="DA39" s="221">
        <f t="shared" si="30"/>
        <v>1</v>
      </c>
      <c r="DB39" s="221">
        <f t="shared" si="189"/>
        <v>0</v>
      </c>
      <c r="DC39" s="221">
        <f t="shared" si="32"/>
        <v>1</v>
      </c>
      <c r="DD39" s="221">
        <f t="shared" si="190"/>
        <v>0</v>
      </c>
      <c r="DE39" s="221">
        <f t="shared" si="34"/>
        <v>1</v>
      </c>
      <c r="DF39" s="221">
        <f t="shared" si="191"/>
        <v>0</v>
      </c>
      <c r="DG39" s="221">
        <f t="shared" si="36"/>
        <v>1</v>
      </c>
      <c r="DH39" s="221">
        <f t="shared" si="192"/>
        <v>0</v>
      </c>
      <c r="DI39" s="222">
        <f t="shared" si="38"/>
        <v>1</v>
      </c>
      <c r="DJ39" s="265">
        <f t="shared" si="139"/>
        <v>0</v>
      </c>
      <c r="DK39" s="266">
        <f t="shared" si="140"/>
        <v>0</v>
      </c>
      <c r="DL39" s="267">
        <f t="shared" si="141"/>
        <v>0</v>
      </c>
      <c r="DM39" s="224">
        <f t="shared" si="193"/>
        <v>0</v>
      </c>
      <c r="DN39" s="225">
        <f t="shared" si="194"/>
        <v>4</v>
      </c>
      <c r="DO39" s="225">
        <f t="shared" si="195"/>
        <v>0</v>
      </c>
      <c r="DP39" s="225">
        <f t="shared" si="196"/>
        <v>9</v>
      </c>
      <c r="DQ39" s="225">
        <f t="shared" si="197"/>
        <v>0</v>
      </c>
      <c r="DR39" s="225">
        <f t="shared" si="198"/>
        <v>6</v>
      </c>
      <c r="DS39" s="225">
        <f t="shared" si="199"/>
        <v>0</v>
      </c>
      <c r="DT39" s="225">
        <f t="shared" si="200"/>
        <v>1</v>
      </c>
      <c r="DU39" s="225">
        <f t="shared" si="201"/>
        <v>0</v>
      </c>
      <c r="DV39" s="225">
        <f t="shared" si="202"/>
        <v>1</v>
      </c>
      <c r="DW39" s="225">
        <f t="shared" si="203"/>
        <v>0</v>
      </c>
      <c r="DX39" s="225">
        <f t="shared" si="204"/>
        <v>1</v>
      </c>
      <c r="DY39" s="225">
        <f t="shared" si="205"/>
        <v>0</v>
      </c>
      <c r="DZ39" s="225">
        <f t="shared" si="52"/>
        <v>1</v>
      </c>
      <c r="EA39" s="225">
        <f t="shared" si="206"/>
        <v>0</v>
      </c>
      <c r="EB39" s="225">
        <f t="shared" si="54"/>
        <v>1</v>
      </c>
      <c r="EC39" s="225">
        <f t="shared" si="207"/>
        <v>0</v>
      </c>
      <c r="ED39" s="225">
        <f t="shared" si="56"/>
        <v>1</v>
      </c>
      <c r="EE39" s="225">
        <f t="shared" si="208"/>
        <v>0</v>
      </c>
      <c r="EF39" s="225">
        <f t="shared" si="58"/>
        <v>1</v>
      </c>
      <c r="EG39" s="225">
        <f t="shared" si="209"/>
        <v>0</v>
      </c>
      <c r="EH39" s="225">
        <f t="shared" si="60"/>
        <v>1</v>
      </c>
      <c r="EI39" s="225">
        <f t="shared" si="210"/>
        <v>0</v>
      </c>
      <c r="EJ39" s="225">
        <f t="shared" si="62"/>
        <v>1</v>
      </c>
      <c r="EK39" s="225">
        <f t="shared" si="142"/>
        <v>0</v>
      </c>
      <c r="EL39" s="225">
        <f t="shared" si="143"/>
        <v>0</v>
      </c>
      <c r="EM39" s="223">
        <f t="shared" si="144"/>
        <v>0</v>
      </c>
      <c r="EN39" s="224">
        <f t="shared" si="211"/>
        <v>0</v>
      </c>
      <c r="EO39" s="225">
        <f t="shared" si="212"/>
        <v>4</v>
      </c>
      <c r="EP39" s="225">
        <f t="shared" si="213"/>
        <v>0</v>
      </c>
      <c r="EQ39" s="225">
        <f t="shared" si="214"/>
        <v>9</v>
      </c>
      <c r="ER39" s="225">
        <f t="shared" si="215"/>
        <v>0</v>
      </c>
      <c r="ES39" s="225">
        <f t="shared" si="216"/>
        <v>6</v>
      </c>
      <c r="ET39" s="225">
        <f t="shared" si="217"/>
        <v>0</v>
      </c>
      <c r="EU39" s="225">
        <f t="shared" si="218"/>
        <v>1</v>
      </c>
      <c r="EV39" s="225">
        <f t="shared" si="219"/>
        <v>0</v>
      </c>
      <c r="EW39" s="225">
        <f t="shared" si="220"/>
        <v>1</v>
      </c>
      <c r="EX39" s="225">
        <f t="shared" si="221"/>
        <v>0</v>
      </c>
      <c r="EY39" s="225">
        <f t="shared" si="222"/>
        <v>1</v>
      </c>
      <c r="EZ39" s="225">
        <f t="shared" si="223"/>
        <v>0</v>
      </c>
      <c r="FA39" s="225">
        <f t="shared" si="76"/>
        <v>1</v>
      </c>
      <c r="FB39" s="225">
        <f t="shared" si="224"/>
        <v>0</v>
      </c>
      <c r="FC39" s="225">
        <f t="shared" si="78"/>
        <v>1</v>
      </c>
      <c r="FD39" s="225">
        <f t="shared" si="225"/>
        <v>0</v>
      </c>
      <c r="FE39" s="225">
        <f t="shared" si="80"/>
        <v>1</v>
      </c>
      <c r="FF39" s="225">
        <f t="shared" si="226"/>
        <v>0</v>
      </c>
      <c r="FG39" s="225">
        <f t="shared" si="82"/>
        <v>1</v>
      </c>
      <c r="FH39" s="225">
        <f t="shared" si="227"/>
        <v>0</v>
      </c>
      <c r="FI39" s="225">
        <f t="shared" si="84"/>
        <v>1</v>
      </c>
      <c r="FJ39" s="225">
        <f t="shared" si="228"/>
        <v>0</v>
      </c>
      <c r="FK39" s="225">
        <f t="shared" si="86"/>
        <v>1</v>
      </c>
      <c r="FL39" s="225">
        <f t="shared" si="145"/>
        <v>0</v>
      </c>
      <c r="FM39" s="225">
        <f t="shared" si="146"/>
        <v>0</v>
      </c>
      <c r="FN39" s="223">
        <f t="shared" si="147"/>
        <v>0</v>
      </c>
      <c r="FO39" s="224">
        <f t="shared" si="229"/>
        <v>0</v>
      </c>
      <c r="FP39" s="225">
        <f t="shared" si="230"/>
        <v>4</v>
      </c>
      <c r="FQ39" s="225">
        <f t="shared" si="231"/>
        <v>0</v>
      </c>
      <c r="FR39" s="225">
        <f t="shared" si="232"/>
        <v>9</v>
      </c>
      <c r="FS39" s="225">
        <f t="shared" si="233"/>
        <v>0</v>
      </c>
      <c r="FT39" s="225">
        <f t="shared" si="234"/>
        <v>6</v>
      </c>
      <c r="FU39" s="225">
        <f t="shared" si="235"/>
        <v>0</v>
      </c>
      <c r="FV39" s="225">
        <f t="shared" si="236"/>
        <v>1</v>
      </c>
      <c r="FW39" s="225">
        <f t="shared" si="237"/>
        <v>0</v>
      </c>
      <c r="FX39" s="225">
        <f t="shared" si="238"/>
        <v>1</v>
      </c>
      <c r="FY39" s="225">
        <f t="shared" si="239"/>
        <v>0</v>
      </c>
      <c r="FZ39" s="225">
        <f t="shared" si="240"/>
        <v>1</v>
      </c>
      <c r="GA39" s="225">
        <f t="shared" si="241"/>
        <v>0</v>
      </c>
      <c r="GB39" s="225">
        <f t="shared" si="100"/>
        <v>1</v>
      </c>
      <c r="GC39" s="225">
        <f t="shared" si="242"/>
        <v>0</v>
      </c>
      <c r="GD39" s="225">
        <f t="shared" si="102"/>
        <v>1</v>
      </c>
      <c r="GE39" s="225">
        <f t="shared" si="243"/>
        <v>0</v>
      </c>
      <c r="GF39" s="225">
        <f t="shared" si="104"/>
        <v>1</v>
      </c>
      <c r="GG39" s="225">
        <f t="shared" si="244"/>
        <v>0</v>
      </c>
      <c r="GH39" s="225">
        <f t="shared" si="106"/>
        <v>1</v>
      </c>
      <c r="GI39" s="225">
        <f t="shared" si="245"/>
        <v>0</v>
      </c>
      <c r="GJ39" s="225">
        <f t="shared" si="108"/>
        <v>1</v>
      </c>
      <c r="GK39" s="225">
        <f t="shared" si="246"/>
        <v>0</v>
      </c>
      <c r="GL39" s="225">
        <f t="shared" si="110"/>
        <v>1</v>
      </c>
      <c r="GM39" s="225">
        <f t="shared" si="148"/>
        <v>0</v>
      </c>
      <c r="GN39" s="225">
        <f t="shared" si="149"/>
        <v>0</v>
      </c>
      <c r="GO39" s="223">
        <f t="shared" si="150"/>
        <v>0</v>
      </c>
      <c r="GP39" s="224">
        <f t="shared" si="247"/>
        <v>0</v>
      </c>
      <c r="GQ39" s="225">
        <f t="shared" si="248"/>
        <v>4</v>
      </c>
      <c r="GR39" s="225">
        <f t="shared" si="249"/>
        <v>0</v>
      </c>
      <c r="GS39" s="225">
        <f t="shared" si="250"/>
        <v>9</v>
      </c>
      <c r="GT39" s="225">
        <f t="shared" si="251"/>
        <v>0</v>
      </c>
      <c r="GU39" s="225">
        <f t="shared" si="252"/>
        <v>6</v>
      </c>
      <c r="GV39" s="225">
        <f t="shared" si="253"/>
        <v>0</v>
      </c>
      <c r="GW39" s="225">
        <f t="shared" si="254"/>
        <v>1</v>
      </c>
      <c r="GX39" s="225">
        <f t="shared" si="255"/>
        <v>0</v>
      </c>
      <c r="GY39" s="225">
        <f t="shared" si="256"/>
        <v>1</v>
      </c>
      <c r="GZ39" s="225">
        <f t="shared" si="257"/>
        <v>0</v>
      </c>
      <c r="HA39" s="225">
        <f t="shared" si="258"/>
        <v>1</v>
      </c>
      <c r="HB39" s="225">
        <f t="shared" si="259"/>
        <v>0</v>
      </c>
      <c r="HC39" s="225">
        <f t="shared" si="124"/>
        <v>1</v>
      </c>
      <c r="HD39" s="225">
        <f t="shared" si="260"/>
        <v>0</v>
      </c>
      <c r="HE39" s="225">
        <f t="shared" si="126"/>
        <v>1</v>
      </c>
      <c r="HF39" s="225">
        <f t="shared" si="261"/>
        <v>0</v>
      </c>
      <c r="HG39" s="225">
        <f t="shared" si="128"/>
        <v>1</v>
      </c>
      <c r="HH39" s="225">
        <f t="shared" si="262"/>
        <v>0</v>
      </c>
      <c r="HI39" s="225">
        <f t="shared" si="130"/>
        <v>1</v>
      </c>
      <c r="HJ39" s="225">
        <f t="shared" si="263"/>
        <v>0</v>
      </c>
      <c r="HK39" s="225">
        <f t="shared" si="132"/>
        <v>1</v>
      </c>
      <c r="HL39" s="225">
        <f t="shared" si="264"/>
        <v>0</v>
      </c>
      <c r="HM39" s="225">
        <f t="shared" si="134"/>
        <v>1</v>
      </c>
      <c r="HN39" s="225">
        <f t="shared" si="151"/>
        <v>0</v>
      </c>
      <c r="HO39" s="225">
        <f t="shared" si="152"/>
        <v>0</v>
      </c>
      <c r="HP39" s="223">
        <f t="shared" si="153"/>
        <v>0</v>
      </c>
    </row>
    <row r="40" spans="1:224" ht="15" x14ac:dyDescent="0.25">
      <c r="A40" s="123">
        <f t="shared" si="135"/>
        <v>49</v>
      </c>
      <c r="B40" s="8">
        <f>Namen!B40</f>
        <v>0</v>
      </c>
      <c r="C40" s="170">
        <f>Namen!C40</f>
        <v>0</v>
      </c>
      <c r="D40" s="170" t="str">
        <f>Namen!D40&amp;" "&amp;Namen!E40</f>
        <v xml:space="preserve"> </v>
      </c>
      <c r="E40" s="8">
        <f>Namen!F40</f>
        <v>0</v>
      </c>
      <c r="F40" s="170">
        <f>Namen!G40</f>
        <v>0</v>
      </c>
      <c r="G40" s="8">
        <f>Namen!H40</f>
        <v>0</v>
      </c>
      <c r="H40" s="8">
        <f>Namen!I40</f>
        <v>0</v>
      </c>
      <c r="I40" s="8"/>
      <c r="J40" s="8"/>
      <c r="K40" s="171">
        <f>Namen!J40</f>
        <v>0</v>
      </c>
      <c r="L40" s="8">
        <f>Namen!K40</f>
        <v>0</v>
      </c>
      <c r="M40" s="8">
        <f>Namen!L40</f>
        <v>0</v>
      </c>
      <c r="N40" s="8">
        <f>IF(sorteersom&gt;0.5,Namen!M40,1)</f>
        <v>0</v>
      </c>
      <c r="O40" s="170">
        <f>Namen!N40</f>
        <v>0</v>
      </c>
      <c r="P40" s="202">
        <f>'Ronde 3'!I$26</f>
        <v>0</v>
      </c>
      <c r="Q40" s="203">
        <f>'Ronde 3'!R$26</f>
        <v>0</v>
      </c>
      <c r="R40" s="203">
        <f>'Ronde 3'!N$26</f>
        <v>0</v>
      </c>
      <c r="S40" s="204">
        <f>'Ronde 3'!I$27</f>
        <v>0</v>
      </c>
      <c r="T40" s="203">
        <f>'Ronde 3'!R$27</f>
        <v>0</v>
      </c>
      <c r="U40" s="203">
        <f>'Ronde 3'!N$27</f>
        <v>0</v>
      </c>
      <c r="V40" s="482">
        <f>'Ronde 3'!S$26</f>
        <v>0</v>
      </c>
      <c r="W40" s="202">
        <f>'Ronde 4'!I$40</f>
        <v>0</v>
      </c>
      <c r="X40" s="204">
        <f>'Ronde 4'!Q40</f>
        <v>0</v>
      </c>
      <c r="Y40" s="273">
        <f>'Ronde 4'!N$40</f>
        <v>0</v>
      </c>
      <c r="Z40" s="273">
        <f>'Ronde 4'!P40</f>
        <v>0</v>
      </c>
      <c r="AA40" s="482">
        <f>'Ronde 4'!S$40</f>
        <v>0</v>
      </c>
      <c r="AB40" s="483">
        <f>'Ronde 1'!I$52</f>
        <v>0</v>
      </c>
      <c r="AC40" s="273">
        <f>'Ronde 1'!Q52</f>
        <v>0</v>
      </c>
      <c r="AD40" s="273">
        <f>'Ronde 1'!N$52</f>
        <v>0</v>
      </c>
      <c r="AE40" s="273">
        <f>'Ronde 1'!P52</f>
        <v>0</v>
      </c>
      <c r="AF40" s="482">
        <f>'Ronde 1'!S$52</f>
        <v>0</v>
      </c>
      <c r="AG40" s="202">
        <f>'Ronde 2'!I$64</f>
        <v>0</v>
      </c>
      <c r="AH40" s="204">
        <f>'Ronde 2'!Q64</f>
        <v>0</v>
      </c>
      <c r="AI40" s="273">
        <f>'Ronde 2'!N$64</f>
        <v>0</v>
      </c>
      <c r="AJ40" s="273">
        <f>'Ronde 2'!P64</f>
        <v>0</v>
      </c>
      <c r="AK40" s="482">
        <f>'Ronde 2'!S$64</f>
        <v>0</v>
      </c>
      <c r="AL40" s="481">
        <f t="shared" si="0"/>
        <v>0</v>
      </c>
      <c r="AM40" s="8">
        <v>35</v>
      </c>
      <c r="AN40" s="175">
        <f t="shared" si="136"/>
        <v>17</v>
      </c>
      <c r="AO40" s="176">
        <f t="shared" ca="1" si="154"/>
        <v>0.91818539911782304</v>
      </c>
      <c r="AP40" s="176">
        <v>0.62421615827513444</v>
      </c>
      <c r="AQ40" s="177">
        <f t="shared" si="1"/>
        <v>140</v>
      </c>
      <c r="AR40" s="177">
        <f t="shared" si="168"/>
        <v>3000</v>
      </c>
      <c r="AS40" s="178">
        <f t="shared" si="137"/>
        <v>3157.624216158275</v>
      </c>
      <c r="AT40" s="179">
        <f t="shared" si="169"/>
        <v>49</v>
      </c>
      <c r="AU40" s="180">
        <f t="shared" si="166"/>
        <v>0</v>
      </c>
      <c r="AV40" s="208">
        <f t="shared" si="166"/>
        <v>0</v>
      </c>
      <c r="AW40" s="206">
        <f t="shared" si="166"/>
        <v>0</v>
      </c>
      <c r="AX40" s="270" t="str">
        <f t="shared" si="166"/>
        <v xml:space="preserve"> </v>
      </c>
      <c r="AY40" s="205">
        <f t="shared" si="166"/>
        <v>0</v>
      </c>
      <c r="AZ40" s="208">
        <f t="shared" si="166"/>
        <v>0</v>
      </c>
      <c r="BA40" s="208">
        <f t="shared" si="166"/>
        <v>0</v>
      </c>
      <c r="BB40" s="208">
        <f t="shared" si="166"/>
        <v>0</v>
      </c>
      <c r="BC40" s="209">
        <f t="shared" si="166"/>
        <v>0</v>
      </c>
      <c r="BD40" s="208">
        <f t="shared" si="166"/>
        <v>0</v>
      </c>
      <c r="BE40" s="206">
        <f t="shared" si="167"/>
        <v>0</v>
      </c>
      <c r="BF40" s="208">
        <f t="shared" si="167"/>
        <v>0</v>
      </c>
      <c r="BG40" s="211">
        <f t="shared" si="167"/>
        <v>0</v>
      </c>
      <c r="BH40" s="212">
        <f t="shared" si="167"/>
        <v>0</v>
      </c>
      <c r="BI40" s="216">
        <f t="shared" si="167"/>
        <v>0</v>
      </c>
      <c r="BJ40" s="213">
        <f t="shared" si="167"/>
        <v>0</v>
      </c>
      <c r="BK40" s="212">
        <f t="shared" si="167"/>
        <v>0</v>
      </c>
      <c r="BL40" s="216">
        <f t="shared" si="167"/>
        <v>0</v>
      </c>
      <c r="BM40" s="214">
        <f t="shared" si="167"/>
        <v>0</v>
      </c>
      <c r="BN40" s="215">
        <f t="shared" si="170"/>
        <v>0</v>
      </c>
      <c r="BO40" s="211">
        <f t="shared" si="162"/>
        <v>0</v>
      </c>
      <c r="BP40" s="292">
        <f t="shared" si="162"/>
        <v>0</v>
      </c>
      <c r="BQ40" s="216">
        <f t="shared" si="162"/>
        <v>0</v>
      </c>
      <c r="BR40" s="214">
        <f t="shared" si="162"/>
        <v>0</v>
      </c>
      <c r="BS40" s="215">
        <f t="shared" si="171"/>
        <v>0</v>
      </c>
      <c r="BT40" s="211">
        <f t="shared" si="163"/>
        <v>0</v>
      </c>
      <c r="BU40" s="292">
        <f t="shared" si="163"/>
        <v>0</v>
      </c>
      <c r="BV40" s="216">
        <f t="shared" si="163"/>
        <v>0</v>
      </c>
      <c r="BW40" s="214">
        <f t="shared" si="163"/>
        <v>0</v>
      </c>
      <c r="BX40" s="215">
        <f t="shared" si="172"/>
        <v>0</v>
      </c>
      <c r="BY40" s="211">
        <f t="shared" si="164"/>
        <v>0</v>
      </c>
      <c r="BZ40" s="292">
        <f t="shared" si="164"/>
        <v>0</v>
      </c>
      <c r="CA40" s="216">
        <f t="shared" si="164"/>
        <v>0</v>
      </c>
      <c r="CB40" s="214">
        <f t="shared" si="164"/>
        <v>0</v>
      </c>
      <c r="CC40" s="215">
        <f t="shared" si="173"/>
        <v>0</v>
      </c>
      <c r="CD40" s="217">
        <f t="shared" si="174"/>
        <v>0</v>
      </c>
      <c r="CE40" s="195">
        <f t="shared" si="155"/>
        <v>0</v>
      </c>
      <c r="CF40" s="162" t="str">
        <f t="shared" si="138"/>
        <v xml:space="preserve"> </v>
      </c>
      <c r="CG40" s="218">
        <f t="shared" si="165"/>
        <v>0</v>
      </c>
      <c r="CH40" s="252">
        <f t="shared" si="165"/>
        <v>0</v>
      </c>
      <c r="CI40" s="219">
        <f t="shared" si="157"/>
        <v>0</v>
      </c>
      <c r="CJ40" s="250">
        <f t="shared" si="156"/>
        <v>0</v>
      </c>
      <c r="CK40" s="129"/>
      <c r="CL40" s="220">
        <f t="shared" si="175"/>
        <v>0</v>
      </c>
      <c r="CM40" s="221">
        <f t="shared" si="176"/>
        <v>4</v>
      </c>
      <c r="CN40" s="221">
        <f t="shared" si="177"/>
        <v>0</v>
      </c>
      <c r="CO40" s="221">
        <f t="shared" si="178"/>
        <v>9</v>
      </c>
      <c r="CP40" s="221">
        <f t="shared" si="179"/>
        <v>0</v>
      </c>
      <c r="CQ40" s="221">
        <f t="shared" si="180"/>
        <v>6</v>
      </c>
      <c r="CR40" s="221">
        <f t="shared" si="181"/>
        <v>0</v>
      </c>
      <c r="CS40" s="221">
        <f t="shared" si="182"/>
        <v>1</v>
      </c>
      <c r="CT40" s="221">
        <f t="shared" si="183"/>
        <v>0</v>
      </c>
      <c r="CU40" s="221">
        <f t="shared" si="184"/>
        <v>1</v>
      </c>
      <c r="CV40" s="221">
        <f t="shared" si="185"/>
        <v>0</v>
      </c>
      <c r="CW40" s="222">
        <f t="shared" si="186"/>
        <v>1</v>
      </c>
      <c r="CX40" s="220">
        <f t="shared" si="187"/>
        <v>0</v>
      </c>
      <c r="CY40" s="221">
        <f t="shared" si="28"/>
        <v>1</v>
      </c>
      <c r="CZ40" s="221">
        <f t="shared" si="188"/>
        <v>0</v>
      </c>
      <c r="DA40" s="221">
        <f t="shared" si="30"/>
        <v>1</v>
      </c>
      <c r="DB40" s="221">
        <f t="shared" si="189"/>
        <v>0</v>
      </c>
      <c r="DC40" s="221">
        <f t="shared" si="32"/>
        <v>1</v>
      </c>
      <c r="DD40" s="221">
        <f t="shared" si="190"/>
        <v>0</v>
      </c>
      <c r="DE40" s="221">
        <f t="shared" si="34"/>
        <v>1</v>
      </c>
      <c r="DF40" s="221">
        <f t="shared" si="191"/>
        <v>0</v>
      </c>
      <c r="DG40" s="221">
        <f t="shared" si="36"/>
        <v>1</v>
      </c>
      <c r="DH40" s="221">
        <f t="shared" si="192"/>
        <v>0</v>
      </c>
      <c r="DI40" s="222">
        <f t="shared" si="38"/>
        <v>1</v>
      </c>
      <c r="DJ40" s="265">
        <f t="shared" si="139"/>
        <v>0</v>
      </c>
      <c r="DK40" s="266">
        <f t="shared" si="140"/>
        <v>0</v>
      </c>
      <c r="DL40" s="267">
        <f t="shared" si="141"/>
        <v>0</v>
      </c>
      <c r="DM40" s="224">
        <f t="shared" si="193"/>
        <v>0</v>
      </c>
      <c r="DN40" s="225">
        <f t="shared" si="194"/>
        <v>4</v>
      </c>
      <c r="DO40" s="225">
        <f t="shared" si="195"/>
        <v>0</v>
      </c>
      <c r="DP40" s="225">
        <f t="shared" si="196"/>
        <v>9</v>
      </c>
      <c r="DQ40" s="225">
        <f t="shared" si="197"/>
        <v>0</v>
      </c>
      <c r="DR40" s="225">
        <f t="shared" si="198"/>
        <v>6</v>
      </c>
      <c r="DS40" s="225">
        <f t="shared" si="199"/>
        <v>0</v>
      </c>
      <c r="DT40" s="225">
        <f t="shared" si="200"/>
        <v>1</v>
      </c>
      <c r="DU40" s="225">
        <f t="shared" si="201"/>
        <v>0</v>
      </c>
      <c r="DV40" s="225">
        <f t="shared" si="202"/>
        <v>1</v>
      </c>
      <c r="DW40" s="225">
        <f t="shared" si="203"/>
        <v>0</v>
      </c>
      <c r="DX40" s="225">
        <f t="shared" si="204"/>
        <v>1</v>
      </c>
      <c r="DY40" s="225">
        <f t="shared" si="205"/>
        <v>0</v>
      </c>
      <c r="DZ40" s="225">
        <f t="shared" si="52"/>
        <v>1</v>
      </c>
      <c r="EA40" s="225">
        <f t="shared" si="206"/>
        <v>0</v>
      </c>
      <c r="EB40" s="225">
        <f t="shared" si="54"/>
        <v>1</v>
      </c>
      <c r="EC40" s="225">
        <f t="shared" si="207"/>
        <v>0</v>
      </c>
      <c r="ED40" s="225">
        <f t="shared" si="56"/>
        <v>1</v>
      </c>
      <c r="EE40" s="225">
        <f t="shared" si="208"/>
        <v>0</v>
      </c>
      <c r="EF40" s="225">
        <f t="shared" si="58"/>
        <v>1</v>
      </c>
      <c r="EG40" s="225">
        <f t="shared" si="209"/>
        <v>0</v>
      </c>
      <c r="EH40" s="225">
        <f t="shared" si="60"/>
        <v>1</v>
      </c>
      <c r="EI40" s="225">
        <f t="shared" si="210"/>
        <v>0</v>
      </c>
      <c r="EJ40" s="225">
        <f t="shared" si="62"/>
        <v>1</v>
      </c>
      <c r="EK40" s="225">
        <f t="shared" si="142"/>
        <v>0</v>
      </c>
      <c r="EL40" s="225">
        <f t="shared" si="143"/>
        <v>0</v>
      </c>
      <c r="EM40" s="223">
        <f t="shared" si="144"/>
        <v>0</v>
      </c>
      <c r="EN40" s="224">
        <f t="shared" si="211"/>
        <v>0</v>
      </c>
      <c r="EO40" s="225">
        <f t="shared" si="212"/>
        <v>4</v>
      </c>
      <c r="EP40" s="225">
        <f t="shared" si="213"/>
        <v>0</v>
      </c>
      <c r="EQ40" s="225">
        <f t="shared" si="214"/>
        <v>9</v>
      </c>
      <c r="ER40" s="225">
        <f t="shared" si="215"/>
        <v>0</v>
      </c>
      <c r="ES40" s="225">
        <f t="shared" si="216"/>
        <v>6</v>
      </c>
      <c r="ET40" s="225">
        <f t="shared" si="217"/>
        <v>0</v>
      </c>
      <c r="EU40" s="225">
        <f t="shared" si="218"/>
        <v>1</v>
      </c>
      <c r="EV40" s="225">
        <f t="shared" si="219"/>
        <v>0</v>
      </c>
      <c r="EW40" s="225">
        <f t="shared" si="220"/>
        <v>1</v>
      </c>
      <c r="EX40" s="225">
        <f t="shared" si="221"/>
        <v>0</v>
      </c>
      <c r="EY40" s="225">
        <f t="shared" si="222"/>
        <v>1</v>
      </c>
      <c r="EZ40" s="225">
        <f t="shared" si="223"/>
        <v>0</v>
      </c>
      <c r="FA40" s="225">
        <f t="shared" si="76"/>
        <v>1</v>
      </c>
      <c r="FB40" s="225">
        <f t="shared" si="224"/>
        <v>0</v>
      </c>
      <c r="FC40" s="225">
        <f t="shared" si="78"/>
        <v>1</v>
      </c>
      <c r="FD40" s="225">
        <f t="shared" si="225"/>
        <v>0</v>
      </c>
      <c r="FE40" s="225">
        <f t="shared" si="80"/>
        <v>1</v>
      </c>
      <c r="FF40" s="225">
        <f t="shared" si="226"/>
        <v>0</v>
      </c>
      <c r="FG40" s="225">
        <f t="shared" si="82"/>
        <v>1</v>
      </c>
      <c r="FH40" s="225">
        <f t="shared" si="227"/>
        <v>0</v>
      </c>
      <c r="FI40" s="225">
        <f t="shared" si="84"/>
        <v>1</v>
      </c>
      <c r="FJ40" s="225">
        <f t="shared" si="228"/>
        <v>0</v>
      </c>
      <c r="FK40" s="225">
        <f t="shared" si="86"/>
        <v>1</v>
      </c>
      <c r="FL40" s="225">
        <f t="shared" si="145"/>
        <v>0</v>
      </c>
      <c r="FM40" s="225">
        <f t="shared" si="146"/>
        <v>0</v>
      </c>
      <c r="FN40" s="223">
        <f t="shared" si="147"/>
        <v>0</v>
      </c>
      <c r="FO40" s="224">
        <f t="shared" si="229"/>
        <v>0</v>
      </c>
      <c r="FP40" s="225">
        <f t="shared" si="230"/>
        <v>4</v>
      </c>
      <c r="FQ40" s="225">
        <f t="shared" si="231"/>
        <v>0</v>
      </c>
      <c r="FR40" s="225">
        <f t="shared" si="232"/>
        <v>9</v>
      </c>
      <c r="FS40" s="225">
        <f t="shared" si="233"/>
        <v>0</v>
      </c>
      <c r="FT40" s="225">
        <f t="shared" si="234"/>
        <v>6</v>
      </c>
      <c r="FU40" s="225">
        <f t="shared" si="235"/>
        <v>0</v>
      </c>
      <c r="FV40" s="225">
        <f t="shared" si="236"/>
        <v>1</v>
      </c>
      <c r="FW40" s="225">
        <f t="shared" si="237"/>
        <v>0</v>
      </c>
      <c r="FX40" s="225">
        <f t="shared" si="238"/>
        <v>1</v>
      </c>
      <c r="FY40" s="225">
        <f t="shared" si="239"/>
        <v>0</v>
      </c>
      <c r="FZ40" s="225">
        <f t="shared" si="240"/>
        <v>1</v>
      </c>
      <c r="GA40" s="225">
        <f t="shared" si="241"/>
        <v>0</v>
      </c>
      <c r="GB40" s="225">
        <f t="shared" si="100"/>
        <v>1</v>
      </c>
      <c r="GC40" s="225">
        <f t="shared" si="242"/>
        <v>0</v>
      </c>
      <c r="GD40" s="225">
        <f t="shared" si="102"/>
        <v>1</v>
      </c>
      <c r="GE40" s="225">
        <f t="shared" si="243"/>
        <v>0</v>
      </c>
      <c r="GF40" s="225">
        <f t="shared" si="104"/>
        <v>1</v>
      </c>
      <c r="GG40" s="225">
        <f t="shared" si="244"/>
        <v>0</v>
      </c>
      <c r="GH40" s="225">
        <f t="shared" si="106"/>
        <v>1</v>
      </c>
      <c r="GI40" s="225">
        <f t="shared" si="245"/>
        <v>0</v>
      </c>
      <c r="GJ40" s="225">
        <f t="shared" si="108"/>
        <v>1</v>
      </c>
      <c r="GK40" s="225">
        <f t="shared" si="246"/>
        <v>0</v>
      </c>
      <c r="GL40" s="225">
        <f t="shared" si="110"/>
        <v>1</v>
      </c>
      <c r="GM40" s="225">
        <f t="shared" si="148"/>
        <v>0</v>
      </c>
      <c r="GN40" s="225">
        <f t="shared" si="149"/>
        <v>0</v>
      </c>
      <c r="GO40" s="223">
        <f t="shared" si="150"/>
        <v>0</v>
      </c>
      <c r="GP40" s="224">
        <f t="shared" si="247"/>
        <v>0</v>
      </c>
      <c r="GQ40" s="225">
        <f t="shared" si="248"/>
        <v>4</v>
      </c>
      <c r="GR40" s="225">
        <f t="shared" si="249"/>
        <v>0</v>
      </c>
      <c r="GS40" s="225">
        <f t="shared" si="250"/>
        <v>9</v>
      </c>
      <c r="GT40" s="225">
        <f t="shared" si="251"/>
        <v>0</v>
      </c>
      <c r="GU40" s="225">
        <f t="shared" si="252"/>
        <v>6</v>
      </c>
      <c r="GV40" s="225">
        <f t="shared" si="253"/>
        <v>0</v>
      </c>
      <c r="GW40" s="225">
        <f t="shared" si="254"/>
        <v>1</v>
      </c>
      <c r="GX40" s="225">
        <f t="shared" si="255"/>
        <v>0</v>
      </c>
      <c r="GY40" s="225">
        <f t="shared" si="256"/>
        <v>1</v>
      </c>
      <c r="GZ40" s="225">
        <f t="shared" si="257"/>
        <v>0</v>
      </c>
      <c r="HA40" s="225">
        <f t="shared" si="258"/>
        <v>1</v>
      </c>
      <c r="HB40" s="269">
        <f t="shared" si="259"/>
        <v>0</v>
      </c>
      <c r="HC40" s="225">
        <f t="shared" si="124"/>
        <v>1</v>
      </c>
      <c r="HD40" s="225">
        <f t="shared" si="260"/>
        <v>0</v>
      </c>
      <c r="HE40" s="225">
        <f t="shared" si="126"/>
        <v>1</v>
      </c>
      <c r="HF40" s="225">
        <f t="shared" si="261"/>
        <v>0</v>
      </c>
      <c r="HG40" s="225">
        <f t="shared" si="128"/>
        <v>1</v>
      </c>
      <c r="HH40" s="225">
        <f t="shared" si="262"/>
        <v>0</v>
      </c>
      <c r="HI40" s="225">
        <f t="shared" si="130"/>
        <v>1</v>
      </c>
      <c r="HJ40" s="225">
        <f t="shared" si="263"/>
        <v>0</v>
      </c>
      <c r="HK40" s="225">
        <f t="shared" si="132"/>
        <v>1</v>
      </c>
      <c r="HL40" s="225">
        <f t="shared" si="264"/>
        <v>0</v>
      </c>
      <c r="HM40" s="225">
        <f t="shared" si="134"/>
        <v>1</v>
      </c>
      <c r="HN40" s="225">
        <f t="shared" si="151"/>
        <v>0</v>
      </c>
      <c r="HO40" s="225">
        <f t="shared" si="152"/>
        <v>0</v>
      </c>
      <c r="HP40" s="223">
        <f t="shared" si="153"/>
        <v>0</v>
      </c>
    </row>
    <row r="41" spans="1:224" ht="15" x14ac:dyDescent="0.25">
      <c r="A41" s="123">
        <f t="shared" si="135"/>
        <v>34</v>
      </c>
      <c r="B41" s="226">
        <f>Namen!B41</f>
        <v>0</v>
      </c>
      <c r="C41" s="227">
        <f>Namen!C41</f>
        <v>0</v>
      </c>
      <c r="D41" s="227" t="str">
        <f>Namen!D41&amp;" "&amp;Namen!E41</f>
        <v xml:space="preserve"> </v>
      </c>
      <c r="E41" s="226">
        <f>Namen!F41</f>
        <v>0</v>
      </c>
      <c r="F41" s="227">
        <f>Namen!G41</f>
        <v>0</v>
      </c>
      <c r="G41" s="226">
        <f>Namen!H41</f>
        <v>0</v>
      </c>
      <c r="H41" s="226">
        <f>Namen!I41</f>
        <v>0</v>
      </c>
      <c r="I41" s="226"/>
      <c r="J41" s="226"/>
      <c r="K41" s="228">
        <f>Namen!J41</f>
        <v>0</v>
      </c>
      <c r="L41" s="226">
        <f>Namen!K41</f>
        <v>0</v>
      </c>
      <c r="M41" s="226">
        <f>Namen!L41</f>
        <v>0</v>
      </c>
      <c r="N41" s="226">
        <f>IF(sorteersom&gt;0.5,Namen!M41,1)</f>
        <v>0</v>
      </c>
      <c r="O41" s="227">
        <f>Namen!N41</f>
        <v>0</v>
      </c>
      <c r="P41" s="229">
        <f>'Ronde 3'!I$28</f>
        <v>0</v>
      </c>
      <c r="Q41" s="230">
        <f>'Ronde 3'!R$28</f>
        <v>0</v>
      </c>
      <c r="R41" s="230">
        <f>'Ronde 3'!N$28</f>
        <v>0</v>
      </c>
      <c r="S41" s="231">
        <f>'Ronde 3'!I$29</f>
        <v>0</v>
      </c>
      <c r="T41" s="230">
        <f>'Ronde 3'!R$29</f>
        <v>0</v>
      </c>
      <c r="U41" s="230">
        <f>'Ronde 3'!N$29</f>
        <v>0</v>
      </c>
      <c r="V41" s="485">
        <f>'Ronde 3'!S$28</f>
        <v>0</v>
      </c>
      <c r="W41" s="229">
        <f>'Ronde 4'!I$41</f>
        <v>0</v>
      </c>
      <c r="X41" s="231">
        <f>'Ronde 4'!Q41</f>
        <v>0</v>
      </c>
      <c r="Y41" s="484">
        <f>'Ronde 4'!N$41</f>
        <v>0</v>
      </c>
      <c r="Z41" s="484">
        <f>'Ronde 4'!P41</f>
        <v>0</v>
      </c>
      <c r="AA41" s="485">
        <f>'Ronde 4'!S$41</f>
        <v>0</v>
      </c>
      <c r="AB41" s="486">
        <f>'Ronde 1'!I$53</f>
        <v>0</v>
      </c>
      <c r="AC41" s="484">
        <f>'Ronde 1'!Q53</f>
        <v>0</v>
      </c>
      <c r="AD41" s="484">
        <f>'Ronde 1'!N$53</f>
        <v>0</v>
      </c>
      <c r="AE41" s="484">
        <f>'Ronde 1'!P53</f>
        <v>0</v>
      </c>
      <c r="AF41" s="485">
        <f>'Ronde 1'!S$53</f>
        <v>0</v>
      </c>
      <c r="AG41" s="229">
        <f>'Ronde 2'!I$65</f>
        <v>0</v>
      </c>
      <c r="AH41" s="231">
        <f>'Ronde 2'!Q65</f>
        <v>0</v>
      </c>
      <c r="AI41" s="484">
        <f>'Ronde 2'!N$65</f>
        <v>0</v>
      </c>
      <c r="AJ41" s="484">
        <f>'Ronde 2'!P65</f>
        <v>0</v>
      </c>
      <c r="AK41" s="485">
        <f>'Ronde 2'!S$65</f>
        <v>0</v>
      </c>
      <c r="AL41" s="487">
        <f t="shared" si="0"/>
        <v>0</v>
      </c>
      <c r="AM41" s="8">
        <v>36</v>
      </c>
      <c r="AN41" s="175">
        <f t="shared" si="136"/>
        <v>17</v>
      </c>
      <c r="AO41" s="176">
        <f t="shared" ca="1" si="154"/>
        <v>0.80894687949007493</v>
      </c>
      <c r="AP41" s="176">
        <v>0.26822439209232862</v>
      </c>
      <c r="AQ41" s="177">
        <f t="shared" si="1"/>
        <v>140</v>
      </c>
      <c r="AR41" s="177">
        <f t="shared" si="168"/>
        <v>3000</v>
      </c>
      <c r="AS41" s="178">
        <f t="shared" si="137"/>
        <v>3157.2682243920922</v>
      </c>
      <c r="AT41" s="179">
        <f t="shared" si="169"/>
        <v>34</v>
      </c>
      <c r="AU41" s="180">
        <f t="shared" si="166"/>
        <v>0</v>
      </c>
      <c r="AV41" s="208">
        <f t="shared" si="166"/>
        <v>0</v>
      </c>
      <c r="AW41" s="206">
        <f t="shared" si="166"/>
        <v>0</v>
      </c>
      <c r="AX41" s="270" t="str">
        <f t="shared" si="166"/>
        <v xml:space="preserve"> </v>
      </c>
      <c r="AY41" s="205">
        <f t="shared" si="166"/>
        <v>0</v>
      </c>
      <c r="AZ41" s="208">
        <f t="shared" si="166"/>
        <v>0</v>
      </c>
      <c r="BA41" s="208">
        <f t="shared" si="166"/>
        <v>0</v>
      </c>
      <c r="BB41" s="208">
        <f t="shared" si="166"/>
        <v>0</v>
      </c>
      <c r="BC41" s="209">
        <f t="shared" si="166"/>
        <v>0</v>
      </c>
      <c r="BD41" s="208">
        <f t="shared" si="166"/>
        <v>0</v>
      </c>
      <c r="BE41" s="206">
        <f t="shared" si="167"/>
        <v>0</v>
      </c>
      <c r="BF41" s="208">
        <f t="shared" si="167"/>
        <v>0</v>
      </c>
      <c r="BG41" s="211">
        <f t="shared" si="167"/>
        <v>0</v>
      </c>
      <c r="BH41" s="212">
        <f t="shared" si="167"/>
        <v>0</v>
      </c>
      <c r="BI41" s="216">
        <f t="shared" si="167"/>
        <v>0</v>
      </c>
      <c r="BJ41" s="213">
        <f t="shared" si="167"/>
        <v>0</v>
      </c>
      <c r="BK41" s="212">
        <f t="shared" si="167"/>
        <v>0</v>
      </c>
      <c r="BL41" s="216">
        <f t="shared" si="167"/>
        <v>0</v>
      </c>
      <c r="BM41" s="214">
        <f t="shared" si="167"/>
        <v>0</v>
      </c>
      <c r="BN41" s="215">
        <f t="shared" si="170"/>
        <v>0</v>
      </c>
      <c r="BO41" s="211">
        <f t="shared" si="162"/>
        <v>0</v>
      </c>
      <c r="BP41" s="292">
        <f t="shared" si="162"/>
        <v>0</v>
      </c>
      <c r="BQ41" s="216">
        <f t="shared" si="162"/>
        <v>0</v>
      </c>
      <c r="BR41" s="214">
        <f t="shared" si="162"/>
        <v>0</v>
      </c>
      <c r="BS41" s="215">
        <f t="shared" si="171"/>
        <v>0</v>
      </c>
      <c r="BT41" s="211">
        <f t="shared" si="163"/>
        <v>0</v>
      </c>
      <c r="BU41" s="292">
        <f t="shared" si="163"/>
        <v>0</v>
      </c>
      <c r="BV41" s="216">
        <f t="shared" si="163"/>
        <v>0</v>
      </c>
      <c r="BW41" s="214">
        <f t="shared" si="163"/>
        <v>0</v>
      </c>
      <c r="BX41" s="215">
        <f t="shared" si="172"/>
        <v>0</v>
      </c>
      <c r="BY41" s="211">
        <f t="shared" si="164"/>
        <v>0</v>
      </c>
      <c r="BZ41" s="292">
        <f t="shared" si="164"/>
        <v>0</v>
      </c>
      <c r="CA41" s="216">
        <f t="shared" si="164"/>
        <v>0</v>
      </c>
      <c r="CB41" s="214">
        <f t="shared" si="164"/>
        <v>0</v>
      </c>
      <c r="CC41" s="215">
        <f t="shared" si="173"/>
        <v>0</v>
      </c>
      <c r="CD41" s="217">
        <f t="shared" si="174"/>
        <v>0</v>
      </c>
      <c r="CE41" s="195">
        <f t="shared" si="155"/>
        <v>0</v>
      </c>
      <c r="CF41" s="162" t="str">
        <f t="shared" si="138"/>
        <v xml:space="preserve"> </v>
      </c>
      <c r="CG41" s="218">
        <f t="shared" si="165"/>
        <v>0</v>
      </c>
      <c r="CH41" s="252">
        <f t="shared" si="165"/>
        <v>0</v>
      </c>
      <c r="CI41" s="219">
        <f t="shared" si="157"/>
        <v>0</v>
      </c>
      <c r="CJ41" s="250">
        <f t="shared" si="156"/>
        <v>0</v>
      </c>
      <c r="CK41" s="129"/>
      <c r="CL41" s="220">
        <f t="shared" si="175"/>
        <v>0</v>
      </c>
      <c r="CM41" s="221">
        <f t="shared" si="176"/>
        <v>4</v>
      </c>
      <c r="CN41" s="221">
        <f t="shared" si="177"/>
        <v>0</v>
      </c>
      <c r="CO41" s="221">
        <f t="shared" si="178"/>
        <v>9</v>
      </c>
      <c r="CP41" s="221">
        <f t="shared" si="179"/>
        <v>0</v>
      </c>
      <c r="CQ41" s="221">
        <f t="shared" si="180"/>
        <v>6</v>
      </c>
      <c r="CR41" s="221">
        <f t="shared" si="181"/>
        <v>0</v>
      </c>
      <c r="CS41" s="221">
        <f t="shared" si="182"/>
        <v>1</v>
      </c>
      <c r="CT41" s="221">
        <f t="shared" si="183"/>
        <v>0</v>
      </c>
      <c r="CU41" s="221">
        <f t="shared" si="184"/>
        <v>1</v>
      </c>
      <c r="CV41" s="221">
        <f t="shared" si="185"/>
        <v>0</v>
      </c>
      <c r="CW41" s="222">
        <f t="shared" si="186"/>
        <v>1</v>
      </c>
      <c r="CX41" s="220">
        <f t="shared" si="187"/>
        <v>0</v>
      </c>
      <c r="CY41" s="221">
        <f t="shared" si="28"/>
        <v>1</v>
      </c>
      <c r="CZ41" s="221">
        <f t="shared" si="188"/>
        <v>0</v>
      </c>
      <c r="DA41" s="221">
        <f t="shared" si="30"/>
        <v>1</v>
      </c>
      <c r="DB41" s="221">
        <f t="shared" si="189"/>
        <v>0</v>
      </c>
      <c r="DC41" s="221">
        <f t="shared" si="32"/>
        <v>1</v>
      </c>
      <c r="DD41" s="221">
        <f t="shared" si="190"/>
        <v>0</v>
      </c>
      <c r="DE41" s="221">
        <f t="shared" si="34"/>
        <v>1</v>
      </c>
      <c r="DF41" s="221">
        <f t="shared" si="191"/>
        <v>0</v>
      </c>
      <c r="DG41" s="221">
        <f t="shared" si="36"/>
        <v>1</v>
      </c>
      <c r="DH41" s="221">
        <f t="shared" si="192"/>
        <v>0</v>
      </c>
      <c r="DI41" s="222">
        <f t="shared" si="38"/>
        <v>1</v>
      </c>
      <c r="DJ41" s="265">
        <f t="shared" si="139"/>
        <v>0</v>
      </c>
      <c r="DK41" s="266">
        <f t="shared" si="140"/>
        <v>0</v>
      </c>
      <c r="DL41" s="267">
        <f t="shared" si="141"/>
        <v>0</v>
      </c>
      <c r="DM41" s="224">
        <f t="shared" si="193"/>
        <v>0</v>
      </c>
      <c r="DN41" s="225">
        <f t="shared" si="194"/>
        <v>4</v>
      </c>
      <c r="DO41" s="225">
        <f t="shared" si="195"/>
        <v>0</v>
      </c>
      <c r="DP41" s="225">
        <f t="shared" si="196"/>
        <v>9</v>
      </c>
      <c r="DQ41" s="225">
        <f t="shared" si="197"/>
        <v>0</v>
      </c>
      <c r="DR41" s="225">
        <f t="shared" si="198"/>
        <v>6</v>
      </c>
      <c r="DS41" s="225">
        <f t="shared" si="199"/>
        <v>0</v>
      </c>
      <c r="DT41" s="225">
        <f t="shared" si="200"/>
        <v>1</v>
      </c>
      <c r="DU41" s="225">
        <f t="shared" si="201"/>
        <v>0</v>
      </c>
      <c r="DV41" s="225">
        <f t="shared" si="202"/>
        <v>1</v>
      </c>
      <c r="DW41" s="225">
        <f t="shared" si="203"/>
        <v>0</v>
      </c>
      <c r="DX41" s="225">
        <f t="shared" si="204"/>
        <v>1</v>
      </c>
      <c r="DY41" s="225">
        <f t="shared" si="205"/>
        <v>0</v>
      </c>
      <c r="DZ41" s="225">
        <f t="shared" si="52"/>
        <v>1</v>
      </c>
      <c r="EA41" s="225">
        <f t="shared" si="206"/>
        <v>0</v>
      </c>
      <c r="EB41" s="225">
        <f t="shared" si="54"/>
        <v>1</v>
      </c>
      <c r="EC41" s="225">
        <f t="shared" si="207"/>
        <v>0</v>
      </c>
      <c r="ED41" s="225">
        <f t="shared" si="56"/>
        <v>1</v>
      </c>
      <c r="EE41" s="225">
        <f t="shared" si="208"/>
        <v>0</v>
      </c>
      <c r="EF41" s="225">
        <f t="shared" si="58"/>
        <v>1</v>
      </c>
      <c r="EG41" s="225">
        <f t="shared" si="209"/>
        <v>0</v>
      </c>
      <c r="EH41" s="225">
        <f t="shared" si="60"/>
        <v>1</v>
      </c>
      <c r="EI41" s="225">
        <f t="shared" si="210"/>
        <v>0</v>
      </c>
      <c r="EJ41" s="225">
        <f t="shared" si="62"/>
        <v>1</v>
      </c>
      <c r="EK41" s="225">
        <f t="shared" si="142"/>
        <v>0</v>
      </c>
      <c r="EL41" s="225">
        <f t="shared" si="143"/>
        <v>0</v>
      </c>
      <c r="EM41" s="223">
        <f t="shared" si="144"/>
        <v>0</v>
      </c>
      <c r="EN41" s="224">
        <f t="shared" si="211"/>
        <v>0</v>
      </c>
      <c r="EO41" s="225">
        <f t="shared" si="212"/>
        <v>4</v>
      </c>
      <c r="EP41" s="225">
        <f t="shared" si="213"/>
        <v>0</v>
      </c>
      <c r="EQ41" s="225">
        <f t="shared" si="214"/>
        <v>9</v>
      </c>
      <c r="ER41" s="225">
        <f t="shared" si="215"/>
        <v>0</v>
      </c>
      <c r="ES41" s="225">
        <f t="shared" si="216"/>
        <v>6</v>
      </c>
      <c r="ET41" s="225">
        <f t="shared" si="217"/>
        <v>0</v>
      </c>
      <c r="EU41" s="225">
        <f t="shared" si="218"/>
        <v>1</v>
      </c>
      <c r="EV41" s="225">
        <f t="shared" si="219"/>
        <v>0</v>
      </c>
      <c r="EW41" s="225">
        <f t="shared" si="220"/>
        <v>1</v>
      </c>
      <c r="EX41" s="225">
        <f t="shared" si="221"/>
        <v>0</v>
      </c>
      <c r="EY41" s="225">
        <f t="shared" si="222"/>
        <v>1</v>
      </c>
      <c r="EZ41" s="225">
        <f t="shared" si="223"/>
        <v>0</v>
      </c>
      <c r="FA41" s="225">
        <f t="shared" si="76"/>
        <v>1</v>
      </c>
      <c r="FB41" s="225">
        <f t="shared" si="224"/>
        <v>0</v>
      </c>
      <c r="FC41" s="225">
        <f t="shared" si="78"/>
        <v>1</v>
      </c>
      <c r="FD41" s="225">
        <f t="shared" si="225"/>
        <v>0</v>
      </c>
      <c r="FE41" s="225">
        <f t="shared" si="80"/>
        <v>1</v>
      </c>
      <c r="FF41" s="225">
        <f t="shared" si="226"/>
        <v>0</v>
      </c>
      <c r="FG41" s="225">
        <f t="shared" si="82"/>
        <v>1</v>
      </c>
      <c r="FH41" s="225">
        <f t="shared" si="227"/>
        <v>0</v>
      </c>
      <c r="FI41" s="225">
        <f t="shared" si="84"/>
        <v>1</v>
      </c>
      <c r="FJ41" s="225">
        <f t="shared" si="228"/>
        <v>0</v>
      </c>
      <c r="FK41" s="225">
        <f t="shared" si="86"/>
        <v>1</v>
      </c>
      <c r="FL41" s="225">
        <f t="shared" si="145"/>
        <v>0</v>
      </c>
      <c r="FM41" s="225">
        <f t="shared" si="146"/>
        <v>0</v>
      </c>
      <c r="FN41" s="223">
        <f t="shared" si="147"/>
        <v>0</v>
      </c>
      <c r="FO41" s="224">
        <f t="shared" si="229"/>
        <v>0</v>
      </c>
      <c r="FP41" s="225">
        <f t="shared" si="230"/>
        <v>4</v>
      </c>
      <c r="FQ41" s="225">
        <f t="shared" si="231"/>
        <v>0</v>
      </c>
      <c r="FR41" s="225">
        <f t="shared" si="232"/>
        <v>9</v>
      </c>
      <c r="FS41" s="225">
        <f t="shared" si="233"/>
        <v>0</v>
      </c>
      <c r="FT41" s="225">
        <f t="shared" si="234"/>
        <v>6</v>
      </c>
      <c r="FU41" s="225">
        <f t="shared" si="235"/>
        <v>0</v>
      </c>
      <c r="FV41" s="225">
        <f t="shared" si="236"/>
        <v>1</v>
      </c>
      <c r="FW41" s="225">
        <f t="shared" si="237"/>
        <v>0</v>
      </c>
      <c r="FX41" s="225">
        <f t="shared" si="238"/>
        <v>1</v>
      </c>
      <c r="FY41" s="225">
        <f t="shared" si="239"/>
        <v>0</v>
      </c>
      <c r="FZ41" s="225">
        <f t="shared" si="240"/>
        <v>1</v>
      </c>
      <c r="GA41" s="225">
        <f t="shared" si="241"/>
        <v>0</v>
      </c>
      <c r="GB41" s="225">
        <f t="shared" si="100"/>
        <v>1</v>
      </c>
      <c r="GC41" s="225">
        <f t="shared" si="242"/>
        <v>0</v>
      </c>
      <c r="GD41" s="225">
        <f t="shared" si="102"/>
        <v>1</v>
      </c>
      <c r="GE41" s="225">
        <f t="shared" si="243"/>
        <v>0</v>
      </c>
      <c r="GF41" s="225">
        <f t="shared" si="104"/>
        <v>1</v>
      </c>
      <c r="GG41" s="225">
        <f t="shared" si="244"/>
        <v>0</v>
      </c>
      <c r="GH41" s="225">
        <f t="shared" si="106"/>
        <v>1</v>
      </c>
      <c r="GI41" s="225">
        <f t="shared" si="245"/>
        <v>0</v>
      </c>
      <c r="GJ41" s="225">
        <f t="shared" si="108"/>
        <v>1</v>
      </c>
      <c r="GK41" s="225">
        <f t="shared" si="246"/>
        <v>0</v>
      </c>
      <c r="GL41" s="225">
        <f t="shared" si="110"/>
        <v>1</v>
      </c>
      <c r="GM41" s="225">
        <f t="shared" si="148"/>
        <v>0</v>
      </c>
      <c r="GN41" s="225">
        <f t="shared" si="149"/>
        <v>0</v>
      </c>
      <c r="GO41" s="223">
        <f t="shared" si="150"/>
        <v>0</v>
      </c>
      <c r="GP41" s="224">
        <f t="shared" si="247"/>
        <v>0</v>
      </c>
      <c r="GQ41" s="225">
        <f t="shared" si="248"/>
        <v>4</v>
      </c>
      <c r="GR41" s="225">
        <f t="shared" si="249"/>
        <v>0</v>
      </c>
      <c r="GS41" s="225">
        <f t="shared" si="250"/>
        <v>9</v>
      </c>
      <c r="GT41" s="225">
        <f t="shared" si="251"/>
        <v>0</v>
      </c>
      <c r="GU41" s="225">
        <f t="shared" si="252"/>
        <v>6</v>
      </c>
      <c r="GV41" s="225">
        <f t="shared" si="253"/>
        <v>0</v>
      </c>
      <c r="GW41" s="225">
        <f t="shared" si="254"/>
        <v>1</v>
      </c>
      <c r="GX41" s="225">
        <f t="shared" si="255"/>
        <v>0</v>
      </c>
      <c r="GY41" s="225">
        <f t="shared" si="256"/>
        <v>1</v>
      </c>
      <c r="GZ41" s="225">
        <f t="shared" si="257"/>
        <v>0</v>
      </c>
      <c r="HA41" s="225">
        <f t="shared" si="258"/>
        <v>1</v>
      </c>
      <c r="HB41" s="269">
        <f t="shared" si="259"/>
        <v>0</v>
      </c>
      <c r="HC41" s="225">
        <f t="shared" si="124"/>
        <v>1</v>
      </c>
      <c r="HD41" s="225">
        <f t="shared" si="260"/>
        <v>0</v>
      </c>
      <c r="HE41" s="225">
        <f t="shared" si="126"/>
        <v>1</v>
      </c>
      <c r="HF41" s="225">
        <f t="shared" si="261"/>
        <v>0</v>
      </c>
      <c r="HG41" s="225">
        <f t="shared" si="128"/>
        <v>1</v>
      </c>
      <c r="HH41" s="225">
        <f t="shared" si="262"/>
        <v>0</v>
      </c>
      <c r="HI41" s="225">
        <f t="shared" si="130"/>
        <v>1</v>
      </c>
      <c r="HJ41" s="225">
        <f t="shared" si="263"/>
        <v>0</v>
      </c>
      <c r="HK41" s="225">
        <f t="shared" si="132"/>
        <v>1</v>
      </c>
      <c r="HL41" s="225">
        <f t="shared" si="264"/>
        <v>0</v>
      </c>
      <c r="HM41" s="225">
        <f t="shared" si="134"/>
        <v>1</v>
      </c>
      <c r="HN41" s="225">
        <f t="shared" si="151"/>
        <v>0</v>
      </c>
      <c r="HO41" s="225">
        <f t="shared" si="152"/>
        <v>0</v>
      </c>
      <c r="HP41" s="223">
        <f t="shared" si="153"/>
        <v>0</v>
      </c>
    </row>
    <row r="42" spans="1:224" ht="15" x14ac:dyDescent="0.25">
      <c r="A42" s="123">
        <f t="shared" si="135"/>
        <v>17</v>
      </c>
      <c r="B42" s="8">
        <f>Namen!B42</f>
        <v>12</v>
      </c>
      <c r="C42" s="170" t="str">
        <f>Namen!C42</f>
        <v>Emma Wolf</v>
      </c>
      <c r="D42" s="170" t="str">
        <f>Namen!D42&amp;" "&amp;Namen!E42</f>
        <v>Olvo Wezep</v>
      </c>
      <c r="E42" s="8" t="str">
        <f>Namen!F42</f>
        <v>.</v>
      </c>
      <c r="F42" s="170" t="str">
        <f>Namen!G42</f>
        <v>pre pre instap 1</v>
      </c>
      <c r="G42" s="8" t="str">
        <f>Namen!H42</f>
        <v>D4</v>
      </c>
      <c r="H42" s="8">
        <f>Namen!I42</f>
        <v>0</v>
      </c>
      <c r="I42" s="8"/>
      <c r="J42" s="8"/>
      <c r="K42" s="171">
        <f>Namen!J42</f>
        <v>39632</v>
      </c>
      <c r="L42" s="8">
        <f>Namen!K42</f>
        <v>0</v>
      </c>
      <c r="M42" s="8">
        <f>Namen!L42</f>
        <v>0</v>
      </c>
      <c r="N42" s="8">
        <f>IF(sorteersom&gt;0.5,Namen!M42,1)</f>
        <v>3</v>
      </c>
      <c r="O42" s="170">
        <f>Namen!N42</f>
        <v>0</v>
      </c>
      <c r="P42" s="172">
        <f>'Ronde 2'!I$6</f>
        <v>4.5</v>
      </c>
      <c r="Q42" s="173">
        <f>'Ronde 2'!R$6</f>
        <v>13</v>
      </c>
      <c r="R42" s="173">
        <f>'Ronde 2'!N$6</f>
        <v>0</v>
      </c>
      <c r="S42" s="174">
        <f>'Ronde 2'!I$7</f>
        <v>4.8</v>
      </c>
      <c r="T42" s="173">
        <f>'Ronde 2'!R$7</f>
        <v>13.3</v>
      </c>
      <c r="U42" s="173">
        <f>'Ronde 2'!N$7</f>
        <v>0</v>
      </c>
      <c r="V42" s="479">
        <f>'Ronde 2'!S$6</f>
        <v>13.15</v>
      </c>
      <c r="W42" s="172">
        <f>'Ronde 3'!I$30</f>
        <v>4.5</v>
      </c>
      <c r="X42" s="174">
        <f>'Ronde 3'!Q30</f>
        <v>7.5</v>
      </c>
      <c r="Y42" s="478">
        <f>'Ronde 3'!N$30</f>
        <v>0</v>
      </c>
      <c r="Z42" s="478">
        <f>'Ronde 3'!P30</f>
        <v>10</v>
      </c>
      <c r="AA42" s="479">
        <f>'Ronde 3'!S$30</f>
        <v>12</v>
      </c>
      <c r="AB42" s="480">
        <f>'Ronde 4'!I$42</f>
        <v>5.0999999999999996</v>
      </c>
      <c r="AC42" s="478">
        <f>'Ronde 4'!Q42</f>
        <v>6.7</v>
      </c>
      <c r="AD42" s="478">
        <f>'Ronde 4'!N$42</f>
        <v>0</v>
      </c>
      <c r="AE42" s="478">
        <f>'Ronde 4'!P42</f>
        <v>10</v>
      </c>
      <c r="AF42" s="479">
        <f>'Ronde 4'!S$42</f>
        <v>11.8</v>
      </c>
      <c r="AG42" s="172">
        <f>'Ronde 1'!I$54</f>
        <v>5.4</v>
      </c>
      <c r="AH42" s="174">
        <f>'Ronde 1'!Q54</f>
        <v>8.8000000000000007</v>
      </c>
      <c r="AI42" s="478">
        <f>'Ronde 1'!N$54</f>
        <v>0</v>
      </c>
      <c r="AJ42" s="478">
        <f>'Ronde 1'!P54</f>
        <v>10</v>
      </c>
      <c r="AK42" s="479">
        <f>'Ronde 1'!S$54</f>
        <v>14.2</v>
      </c>
      <c r="AL42" s="481">
        <f t="shared" si="0"/>
        <v>51.15</v>
      </c>
      <c r="AM42" s="8">
        <v>37</v>
      </c>
      <c r="AN42" s="175">
        <f t="shared" si="136"/>
        <v>9</v>
      </c>
      <c r="AO42" s="176">
        <f t="shared" ca="1" si="154"/>
        <v>0.18363229567362738</v>
      </c>
      <c r="AP42" s="176">
        <v>0.40179122650206356</v>
      </c>
      <c r="AQ42" s="177">
        <f t="shared" si="1"/>
        <v>0</v>
      </c>
      <c r="AR42" s="177">
        <f t="shared" si="168"/>
        <v>680</v>
      </c>
      <c r="AS42" s="178">
        <f t="shared" si="137"/>
        <v>689.40179122650204</v>
      </c>
      <c r="AT42" s="179">
        <f t="shared" si="169"/>
        <v>17</v>
      </c>
      <c r="AU42" s="180">
        <f t="shared" si="166"/>
        <v>0</v>
      </c>
      <c r="AV42" s="208">
        <f t="shared" si="166"/>
        <v>0</v>
      </c>
      <c r="AW42" s="206">
        <f t="shared" si="166"/>
        <v>0</v>
      </c>
      <c r="AX42" s="270" t="str">
        <f t="shared" si="166"/>
        <v xml:space="preserve"> </v>
      </c>
      <c r="AY42" s="205">
        <f t="shared" si="166"/>
        <v>0</v>
      </c>
      <c r="AZ42" s="208">
        <f t="shared" si="166"/>
        <v>0</v>
      </c>
      <c r="BA42" s="208">
        <f t="shared" si="166"/>
        <v>0</v>
      </c>
      <c r="BB42" s="208">
        <f t="shared" si="166"/>
        <v>0</v>
      </c>
      <c r="BC42" s="209">
        <f t="shared" si="166"/>
        <v>0</v>
      </c>
      <c r="BD42" s="208">
        <f t="shared" si="166"/>
        <v>0</v>
      </c>
      <c r="BE42" s="206">
        <f t="shared" si="167"/>
        <v>0</v>
      </c>
      <c r="BF42" s="208">
        <f t="shared" si="167"/>
        <v>0</v>
      </c>
      <c r="BG42" s="211">
        <f t="shared" si="167"/>
        <v>0</v>
      </c>
      <c r="BH42" s="212">
        <f t="shared" si="167"/>
        <v>0</v>
      </c>
      <c r="BI42" s="216">
        <f t="shared" si="167"/>
        <v>0</v>
      </c>
      <c r="BJ42" s="213">
        <f t="shared" si="167"/>
        <v>0</v>
      </c>
      <c r="BK42" s="212">
        <f t="shared" si="167"/>
        <v>0</v>
      </c>
      <c r="BL42" s="216">
        <f t="shared" si="167"/>
        <v>0</v>
      </c>
      <c r="BM42" s="214">
        <f t="shared" si="167"/>
        <v>0</v>
      </c>
      <c r="BN42" s="215">
        <f t="shared" si="170"/>
        <v>0</v>
      </c>
      <c r="BO42" s="211">
        <f t="shared" si="162"/>
        <v>0</v>
      </c>
      <c r="BP42" s="292">
        <f t="shared" si="162"/>
        <v>0</v>
      </c>
      <c r="BQ42" s="216">
        <f t="shared" si="162"/>
        <v>0</v>
      </c>
      <c r="BR42" s="214">
        <f t="shared" si="162"/>
        <v>0</v>
      </c>
      <c r="BS42" s="215">
        <f t="shared" si="171"/>
        <v>0</v>
      </c>
      <c r="BT42" s="211">
        <f t="shared" si="163"/>
        <v>0</v>
      </c>
      <c r="BU42" s="292">
        <f t="shared" si="163"/>
        <v>0</v>
      </c>
      <c r="BV42" s="216">
        <f t="shared" si="163"/>
        <v>0</v>
      </c>
      <c r="BW42" s="214">
        <f t="shared" si="163"/>
        <v>0</v>
      </c>
      <c r="BX42" s="215">
        <f t="shared" si="172"/>
        <v>0</v>
      </c>
      <c r="BY42" s="211">
        <f t="shared" si="164"/>
        <v>0</v>
      </c>
      <c r="BZ42" s="292">
        <f t="shared" si="164"/>
        <v>0</v>
      </c>
      <c r="CA42" s="216">
        <f t="shared" si="164"/>
        <v>0</v>
      </c>
      <c r="CB42" s="214">
        <f t="shared" si="164"/>
        <v>0</v>
      </c>
      <c r="CC42" s="215">
        <f t="shared" si="173"/>
        <v>0</v>
      </c>
      <c r="CD42" s="217">
        <f t="shared" si="174"/>
        <v>0</v>
      </c>
      <c r="CE42" s="195">
        <f t="shared" si="155"/>
        <v>0</v>
      </c>
      <c r="CF42" s="162" t="str">
        <f t="shared" si="138"/>
        <v xml:space="preserve"> </v>
      </c>
      <c r="CG42" s="218">
        <f t="shared" si="165"/>
        <v>0</v>
      </c>
      <c r="CH42" s="252">
        <f t="shared" si="165"/>
        <v>0</v>
      </c>
      <c r="CI42" s="219">
        <f t="shared" si="157"/>
        <v>0</v>
      </c>
      <c r="CJ42" s="250">
        <f t="shared" si="156"/>
        <v>0</v>
      </c>
      <c r="CK42" s="129"/>
      <c r="CL42" s="220">
        <f t="shared" si="175"/>
        <v>0</v>
      </c>
      <c r="CM42" s="221">
        <f t="shared" si="176"/>
        <v>4</v>
      </c>
      <c r="CN42" s="221">
        <f t="shared" si="177"/>
        <v>0</v>
      </c>
      <c r="CO42" s="221">
        <f t="shared" si="178"/>
        <v>9</v>
      </c>
      <c r="CP42" s="221">
        <f t="shared" si="179"/>
        <v>0</v>
      </c>
      <c r="CQ42" s="221">
        <f t="shared" si="180"/>
        <v>6</v>
      </c>
      <c r="CR42" s="221">
        <f t="shared" si="181"/>
        <v>0</v>
      </c>
      <c r="CS42" s="221">
        <f t="shared" si="182"/>
        <v>1</v>
      </c>
      <c r="CT42" s="221">
        <f t="shared" si="183"/>
        <v>0</v>
      </c>
      <c r="CU42" s="221">
        <f t="shared" si="184"/>
        <v>1</v>
      </c>
      <c r="CV42" s="221">
        <f t="shared" si="185"/>
        <v>0</v>
      </c>
      <c r="CW42" s="222">
        <f t="shared" si="186"/>
        <v>1</v>
      </c>
      <c r="CX42" s="220">
        <f t="shared" si="187"/>
        <v>0</v>
      </c>
      <c r="CY42" s="221">
        <f t="shared" si="28"/>
        <v>1</v>
      </c>
      <c r="CZ42" s="221">
        <f t="shared" si="188"/>
        <v>0</v>
      </c>
      <c r="DA42" s="221">
        <f t="shared" si="30"/>
        <v>1</v>
      </c>
      <c r="DB42" s="221">
        <f t="shared" si="189"/>
        <v>0</v>
      </c>
      <c r="DC42" s="221">
        <f t="shared" si="32"/>
        <v>1</v>
      </c>
      <c r="DD42" s="221">
        <f t="shared" si="190"/>
        <v>0</v>
      </c>
      <c r="DE42" s="221">
        <f t="shared" si="34"/>
        <v>1</v>
      </c>
      <c r="DF42" s="221">
        <f t="shared" si="191"/>
        <v>0</v>
      </c>
      <c r="DG42" s="221">
        <f t="shared" si="36"/>
        <v>1</v>
      </c>
      <c r="DH42" s="221">
        <f t="shared" si="192"/>
        <v>0</v>
      </c>
      <c r="DI42" s="222">
        <f t="shared" si="38"/>
        <v>1</v>
      </c>
      <c r="DJ42" s="265">
        <f t="shared" si="139"/>
        <v>0</v>
      </c>
      <c r="DK42" s="266">
        <f t="shared" si="140"/>
        <v>0</v>
      </c>
      <c r="DL42" s="267">
        <f t="shared" si="141"/>
        <v>0</v>
      </c>
      <c r="DM42" s="224">
        <f t="shared" si="193"/>
        <v>0</v>
      </c>
      <c r="DN42" s="225">
        <f t="shared" si="194"/>
        <v>4</v>
      </c>
      <c r="DO42" s="225">
        <f t="shared" si="195"/>
        <v>0</v>
      </c>
      <c r="DP42" s="225">
        <f t="shared" si="196"/>
        <v>9</v>
      </c>
      <c r="DQ42" s="225">
        <f t="shared" si="197"/>
        <v>0</v>
      </c>
      <c r="DR42" s="225">
        <f t="shared" si="198"/>
        <v>6</v>
      </c>
      <c r="DS42" s="225">
        <f t="shared" si="199"/>
        <v>0</v>
      </c>
      <c r="DT42" s="225">
        <f t="shared" si="200"/>
        <v>1</v>
      </c>
      <c r="DU42" s="225">
        <f t="shared" si="201"/>
        <v>0</v>
      </c>
      <c r="DV42" s="225">
        <f t="shared" si="202"/>
        <v>1</v>
      </c>
      <c r="DW42" s="225">
        <f t="shared" si="203"/>
        <v>0</v>
      </c>
      <c r="DX42" s="225">
        <f t="shared" si="204"/>
        <v>1</v>
      </c>
      <c r="DY42" s="225">
        <f t="shared" si="205"/>
        <v>0</v>
      </c>
      <c r="DZ42" s="225">
        <f t="shared" si="52"/>
        <v>1</v>
      </c>
      <c r="EA42" s="225">
        <f t="shared" si="206"/>
        <v>0</v>
      </c>
      <c r="EB42" s="225">
        <f t="shared" si="54"/>
        <v>1</v>
      </c>
      <c r="EC42" s="225">
        <f t="shared" si="207"/>
        <v>0</v>
      </c>
      <c r="ED42" s="225">
        <f t="shared" si="56"/>
        <v>1</v>
      </c>
      <c r="EE42" s="225">
        <f t="shared" si="208"/>
        <v>0</v>
      </c>
      <c r="EF42" s="225">
        <f t="shared" si="58"/>
        <v>1</v>
      </c>
      <c r="EG42" s="225">
        <f t="shared" si="209"/>
        <v>0</v>
      </c>
      <c r="EH42" s="225">
        <f t="shared" si="60"/>
        <v>1</v>
      </c>
      <c r="EI42" s="225">
        <f t="shared" si="210"/>
        <v>0</v>
      </c>
      <c r="EJ42" s="225">
        <f t="shared" si="62"/>
        <v>1</v>
      </c>
      <c r="EK42" s="225">
        <f t="shared" si="142"/>
        <v>0</v>
      </c>
      <c r="EL42" s="225">
        <f t="shared" si="143"/>
        <v>0</v>
      </c>
      <c r="EM42" s="223">
        <f t="shared" si="144"/>
        <v>0</v>
      </c>
      <c r="EN42" s="224">
        <f t="shared" si="211"/>
        <v>0</v>
      </c>
      <c r="EO42" s="225">
        <f t="shared" si="212"/>
        <v>4</v>
      </c>
      <c r="EP42" s="225">
        <f t="shared" si="213"/>
        <v>0</v>
      </c>
      <c r="EQ42" s="225">
        <f t="shared" si="214"/>
        <v>9</v>
      </c>
      <c r="ER42" s="225">
        <f t="shared" si="215"/>
        <v>0</v>
      </c>
      <c r="ES42" s="225">
        <f t="shared" si="216"/>
        <v>6</v>
      </c>
      <c r="ET42" s="225">
        <f t="shared" si="217"/>
        <v>0</v>
      </c>
      <c r="EU42" s="225">
        <f t="shared" si="218"/>
        <v>1</v>
      </c>
      <c r="EV42" s="225">
        <f t="shared" si="219"/>
        <v>0</v>
      </c>
      <c r="EW42" s="225">
        <f t="shared" si="220"/>
        <v>1</v>
      </c>
      <c r="EX42" s="225">
        <f t="shared" si="221"/>
        <v>0</v>
      </c>
      <c r="EY42" s="225">
        <f t="shared" si="222"/>
        <v>1</v>
      </c>
      <c r="EZ42" s="225">
        <f t="shared" si="223"/>
        <v>0</v>
      </c>
      <c r="FA42" s="225">
        <f t="shared" si="76"/>
        <v>1</v>
      </c>
      <c r="FB42" s="225">
        <f t="shared" si="224"/>
        <v>0</v>
      </c>
      <c r="FC42" s="225">
        <f t="shared" si="78"/>
        <v>1</v>
      </c>
      <c r="FD42" s="225">
        <f t="shared" si="225"/>
        <v>0</v>
      </c>
      <c r="FE42" s="225">
        <f t="shared" si="80"/>
        <v>1</v>
      </c>
      <c r="FF42" s="225">
        <f t="shared" si="226"/>
        <v>0</v>
      </c>
      <c r="FG42" s="225">
        <f t="shared" si="82"/>
        <v>1</v>
      </c>
      <c r="FH42" s="225">
        <f t="shared" si="227"/>
        <v>0</v>
      </c>
      <c r="FI42" s="225">
        <f t="shared" si="84"/>
        <v>1</v>
      </c>
      <c r="FJ42" s="225">
        <f t="shared" si="228"/>
        <v>0</v>
      </c>
      <c r="FK42" s="225">
        <f t="shared" si="86"/>
        <v>1</v>
      </c>
      <c r="FL42" s="225">
        <f t="shared" si="145"/>
        <v>0</v>
      </c>
      <c r="FM42" s="225">
        <f t="shared" si="146"/>
        <v>0</v>
      </c>
      <c r="FN42" s="223">
        <f t="shared" si="147"/>
        <v>0</v>
      </c>
      <c r="FO42" s="224">
        <f t="shared" si="229"/>
        <v>0</v>
      </c>
      <c r="FP42" s="225">
        <f t="shared" si="230"/>
        <v>4</v>
      </c>
      <c r="FQ42" s="225">
        <f t="shared" si="231"/>
        <v>0</v>
      </c>
      <c r="FR42" s="225">
        <f t="shared" si="232"/>
        <v>9</v>
      </c>
      <c r="FS42" s="225">
        <f t="shared" si="233"/>
        <v>0</v>
      </c>
      <c r="FT42" s="225">
        <f t="shared" si="234"/>
        <v>6</v>
      </c>
      <c r="FU42" s="225">
        <f t="shared" si="235"/>
        <v>0</v>
      </c>
      <c r="FV42" s="225">
        <f t="shared" si="236"/>
        <v>1</v>
      </c>
      <c r="FW42" s="225">
        <f t="shared" si="237"/>
        <v>0</v>
      </c>
      <c r="FX42" s="225">
        <f t="shared" si="238"/>
        <v>1</v>
      </c>
      <c r="FY42" s="225">
        <f t="shared" si="239"/>
        <v>0</v>
      </c>
      <c r="FZ42" s="225">
        <f t="shared" si="240"/>
        <v>1</v>
      </c>
      <c r="GA42" s="225">
        <f t="shared" si="241"/>
        <v>0</v>
      </c>
      <c r="GB42" s="225">
        <f t="shared" si="100"/>
        <v>1</v>
      </c>
      <c r="GC42" s="225">
        <f t="shared" si="242"/>
        <v>0</v>
      </c>
      <c r="GD42" s="225">
        <f t="shared" si="102"/>
        <v>1</v>
      </c>
      <c r="GE42" s="225">
        <f t="shared" si="243"/>
        <v>0</v>
      </c>
      <c r="GF42" s="225">
        <f t="shared" si="104"/>
        <v>1</v>
      </c>
      <c r="GG42" s="225">
        <f t="shared" si="244"/>
        <v>0</v>
      </c>
      <c r="GH42" s="225">
        <f t="shared" si="106"/>
        <v>1</v>
      </c>
      <c r="GI42" s="225">
        <f t="shared" si="245"/>
        <v>0</v>
      </c>
      <c r="GJ42" s="225">
        <f t="shared" si="108"/>
        <v>1</v>
      </c>
      <c r="GK42" s="225">
        <f t="shared" si="246"/>
        <v>0</v>
      </c>
      <c r="GL42" s="225">
        <f t="shared" si="110"/>
        <v>1</v>
      </c>
      <c r="GM42" s="225">
        <f t="shared" si="148"/>
        <v>0</v>
      </c>
      <c r="GN42" s="225">
        <f t="shared" si="149"/>
        <v>0</v>
      </c>
      <c r="GO42" s="223">
        <f t="shared" si="150"/>
        <v>0</v>
      </c>
      <c r="GP42" s="224">
        <f t="shared" si="247"/>
        <v>0</v>
      </c>
      <c r="GQ42" s="225">
        <f t="shared" si="248"/>
        <v>4</v>
      </c>
      <c r="GR42" s="225">
        <f t="shared" si="249"/>
        <v>0</v>
      </c>
      <c r="GS42" s="225">
        <f t="shared" si="250"/>
        <v>9</v>
      </c>
      <c r="GT42" s="225">
        <f t="shared" si="251"/>
        <v>0</v>
      </c>
      <c r="GU42" s="225">
        <f t="shared" si="252"/>
        <v>6</v>
      </c>
      <c r="GV42" s="225">
        <f t="shared" si="253"/>
        <v>0</v>
      </c>
      <c r="GW42" s="225">
        <f t="shared" si="254"/>
        <v>1</v>
      </c>
      <c r="GX42" s="225">
        <f t="shared" si="255"/>
        <v>0</v>
      </c>
      <c r="GY42" s="225">
        <f t="shared" si="256"/>
        <v>1</v>
      </c>
      <c r="GZ42" s="225">
        <f t="shared" si="257"/>
        <v>0</v>
      </c>
      <c r="HA42" s="225">
        <f t="shared" si="258"/>
        <v>1</v>
      </c>
      <c r="HB42" s="269">
        <f t="shared" si="259"/>
        <v>0</v>
      </c>
      <c r="HC42" s="225">
        <f t="shared" si="124"/>
        <v>1</v>
      </c>
      <c r="HD42" s="225">
        <f t="shared" si="260"/>
        <v>0</v>
      </c>
      <c r="HE42" s="225">
        <f t="shared" si="126"/>
        <v>1</v>
      </c>
      <c r="HF42" s="225">
        <f t="shared" si="261"/>
        <v>0</v>
      </c>
      <c r="HG42" s="225">
        <f t="shared" si="128"/>
        <v>1</v>
      </c>
      <c r="HH42" s="225">
        <f t="shared" si="262"/>
        <v>0</v>
      </c>
      <c r="HI42" s="225">
        <f t="shared" si="130"/>
        <v>1</v>
      </c>
      <c r="HJ42" s="225">
        <f t="shared" si="263"/>
        <v>0</v>
      </c>
      <c r="HK42" s="225">
        <f t="shared" si="132"/>
        <v>1</v>
      </c>
      <c r="HL42" s="225">
        <f t="shared" si="264"/>
        <v>0</v>
      </c>
      <c r="HM42" s="225">
        <f t="shared" si="134"/>
        <v>1</v>
      </c>
      <c r="HN42" s="225">
        <f t="shared" si="151"/>
        <v>0</v>
      </c>
      <c r="HO42" s="225">
        <f t="shared" si="152"/>
        <v>0</v>
      </c>
      <c r="HP42" s="223">
        <f t="shared" si="153"/>
        <v>0</v>
      </c>
    </row>
    <row r="43" spans="1:224" ht="15" x14ac:dyDescent="0.25">
      <c r="A43" s="123">
        <f t="shared" si="135"/>
        <v>15</v>
      </c>
      <c r="B43" s="8">
        <f>Namen!B43</f>
        <v>13</v>
      </c>
      <c r="C43" s="170" t="str">
        <f>Namen!C43</f>
        <v>Loïs Poppen</v>
      </c>
      <c r="D43" s="170" t="str">
        <f>Namen!D43&amp;" "&amp;Namen!E43</f>
        <v>Olvo Wezep</v>
      </c>
      <c r="E43" s="8" t="str">
        <f>Namen!F43</f>
        <v>.</v>
      </c>
      <c r="F43" s="170" t="str">
        <f>Namen!G43</f>
        <v>pre pre instap 1</v>
      </c>
      <c r="G43" s="8" t="str">
        <f>Namen!H43</f>
        <v>D4</v>
      </c>
      <c r="H43" s="8">
        <f>Namen!I43</f>
        <v>0</v>
      </c>
      <c r="I43" s="8"/>
      <c r="J43" s="8"/>
      <c r="K43" s="171">
        <f>Namen!J43</f>
        <v>39523</v>
      </c>
      <c r="L43" s="8">
        <f>Namen!K43</f>
        <v>0</v>
      </c>
      <c r="M43" s="8">
        <f>Namen!L43</f>
        <v>0</v>
      </c>
      <c r="N43" s="8">
        <f>IF(sorteersom&gt;0.5,Namen!M43,1)</f>
        <v>3</v>
      </c>
      <c r="O43" s="170">
        <f>Namen!N43</f>
        <v>0</v>
      </c>
      <c r="P43" s="202">
        <f>'Ronde 2'!I$8</f>
        <v>4.5</v>
      </c>
      <c r="Q43" s="203">
        <f>'Ronde 2'!R$8</f>
        <v>14</v>
      </c>
      <c r="R43" s="203">
        <f>'Ronde 2'!N$8</f>
        <v>0</v>
      </c>
      <c r="S43" s="204">
        <f>'Ronde 2'!I$9</f>
        <v>4.8</v>
      </c>
      <c r="T43" s="203">
        <f>'Ronde 2'!R$9</f>
        <v>13.8</v>
      </c>
      <c r="U43" s="203">
        <f>'Ronde 2'!N$9</f>
        <v>0</v>
      </c>
      <c r="V43" s="482">
        <f>'Ronde 2'!S$8</f>
        <v>13.9</v>
      </c>
      <c r="W43" s="202">
        <f>'Ronde 3'!I$31</f>
        <v>4.2</v>
      </c>
      <c r="X43" s="204">
        <f>'Ronde 3'!Q31</f>
        <v>8.1999999999999993</v>
      </c>
      <c r="Y43" s="273">
        <f>'Ronde 3'!N$31</f>
        <v>0</v>
      </c>
      <c r="Z43" s="273">
        <f>'Ronde 3'!P31</f>
        <v>10</v>
      </c>
      <c r="AA43" s="482">
        <f>'Ronde 3'!S$31</f>
        <v>12.4</v>
      </c>
      <c r="AB43" s="483">
        <f>'Ronde 4'!I$43</f>
        <v>5.0999999999999996</v>
      </c>
      <c r="AC43" s="273">
        <f>'Ronde 4'!Q43</f>
        <v>8.3000000000000007</v>
      </c>
      <c r="AD43" s="273">
        <f>'Ronde 4'!N$43</f>
        <v>0</v>
      </c>
      <c r="AE43" s="273">
        <f>'Ronde 4'!P43</f>
        <v>10</v>
      </c>
      <c r="AF43" s="482">
        <f>'Ronde 4'!S$43</f>
        <v>13.4</v>
      </c>
      <c r="AG43" s="202">
        <f>'Ronde 1'!I$55</f>
        <v>4.2</v>
      </c>
      <c r="AH43" s="204">
        <f>'Ronde 1'!Q55</f>
        <v>8.8000000000000007</v>
      </c>
      <c r="AI43" s="273">
        <f>'Ronde 1'!N$55</f>
        <v>0</v>
      </c>
      <c r="AJ43" s="273">
        <f>'Ronde 1'!P55</f>
        <v>10</v>
      </c>
      <c r="AK43" s="482">
        <f>'Ronde 1'!S$55</f>
        <v>13</v>
      </c>
      <c r="AL43" s="481">
        <f t="shared" si="0"/>
        <v>52.7</v>
      </c>
      <c r="AM43" s="8">
        <v>38</v>
      </c>
      <c r="AN43" s="175">
        <f t="shared" si="136"/>
        <v>6</v>
      </c>
      <c r="AO43" s="176">
        <f t="shared" ca="1" si="154"/>
        <v>0.86126617251258808</v>
      </c>
      <c r="AP43" s="176">
        <v>0.62494418169529875</v>
      </c>
      <c r="AQ43" s="177">
        <f t="shared" si="1"/>
        <v>0</v>
      </c>
      <c r="AR43" s="177">
        <f t="shared" si="168"/>
        <v>680</v>
      </c>
      <c r="AS43" s="178">
        <f t="shared" si="137"/>
        <v>686.62494418169535</v>
      </c>
      <c r="AT43" s="179">
        <f t="shared" si="169"/>
        <v>15</v>
      </c>
      <c r="AU43" s="180">
        <f t="shared" si="166"/>
        <v>0</v>
      </c>
      <c r="AV43" s="208">
        <f t="shared" si="166"/>
        <v>0</v>
      </c>
      <c r="AW43" s="206">
        <f t="shared" si="166"/>
        <v>0</v>
      </c>
      <c r="AX43" s="270" t="str">
        <f t="shared" si="166"/>
        <v xml:space="preserve"> </v>
      </c>
      <c r="AY43" s="205">
        <f t="shared" si="166"/>
        <v>0</v>
      </c>
      <c r="AZ43" s="208">
        <f t="shared" si="166"/>
        <v>0</v>
      </c>
      <c r="BA43" s="208">
        <f t="shared" si="166"/>
        <v>0</v>
      </c>
      <c r="BB43" s="208">
        <f t="shared" si="166"/>
        <v>0</v>
      </c>
      <c r="BC43" s="209">
        <f t="shared" si="166"/>
        <v>0</v>
      </c>
      <c r="BD43" s="208">
        <f t="shared" si="166"/>
        <v>0</v>
      </c>
      <c r="BE43" s="206">
        <f t="shared" si="167"/>
        <v>0</v>
      </c>
      <c r="BF43" s="208">
        <f t="shared" si="167"/>
        <v>0</v>
      </c>
      <c r="BG43" s="211">
        <f t="shared" si="167"/>
        <v>0</v>
      </c>
      <c r="BH43" s="212">
        <f t="shared" si="167"/>
        <v>0</v>
      </c>
      <c r="BI43" s="216">
        <f t="shared" si="167"/>
        <v>0</v>
      </c>
      <c r="BJ43" s="213">
        <f t="shared" si="167"/>
        <v>0</v>
      </c>
      <c r="BK43" s="212">
        <f t="shared" si="167"/>
        <v>0</v>
      </c>
      <c r="BL43" s="216">
        <f t="shared" si="167"/>
        <v>0</v>
      </c>
      <c r="BM43" s="214">
        <f t="shared" si="167"/>
        <v>0</v>
      </c>
      <c r="BN43" s="215">
        <f t="shared" si="170"/>
        <v>0</v>
      </c>
      <c r="BO43" s="211">
        <f t="shared" si="162"/>
        <v>0</v>
      </c>
      <c r="BP43" s="292">
        <f t="shared" si="162"/>
        <v>0</v>
      </c>
      <c r="BQ43" s="216">
        <f t="shared" si="162"/>
        <v>0</v>
      </c>
      <c r="BR43" s="214">
        <f t="shared" si="162"/>
        <v>0</v>
      </c>
      <c r="BS43" s="215">
        <f t="shared" si="171"/>
        <v>0</v>
      </c>
      <c r="BT43" s="211">
        <f t="shared" si="163"/>
        <v>0</v>
      </c>
      <c r="BU43" s="292">
        <f t="shared" si="163"/>
        <v>0</v>
      </c>
      <c r="BV43" s="216">
        <f t="shared" si="163"/>
        <v>0</v>
      </c>
      <c r="BW43" s="214">
        <f t="shared" si="163"/>
        <v>0</v>
      </c>
      <c r="BX43" s="215">
        <f t="shared" si="172"/>
        <v>0</v>
      </c>
      <c r="BY43" s="211">
        <f t="shared" si="164"/>
        <v>0</v>
      </c>
      <c r="BZ43" s="292">
        <f t="shared" si="164"/>
        <v>0</v>
      </c>
      <c r="CA43" s="216">
        <f t="shared" si="164"/>
        <v>0</v>
      </c>
      <c r="CB43" s="214">
        <f t="shared" si="164"/>
        <v>0</v>
      </c>
      <c r="CC43" s="215">
        <f t="shared" si="173"/>
        <v>0</v>
      </c>
      <c r="CD43" s="217">
        <f t="shared" si="174"/>
        <v>0</v>
      </c>
      <c r="CE43" s="195">
        <f t="shared" si="155"/>
        <v>0</v>
      </c>
      <c r="CF43" s="162" t="str">
        <f t="shared" si="138"/>
        <v xml:space="preserve"> </v>
      </c>
      <c r="CG43" s="218">
        <f t="shared" si="165"/>
        <v>0</v>
      </c>
      <c r="CH43" s="252">
        <f t="shared" si="165"/>
        <v>0</v>
      </c>
      <c r="CI43" s="219">
        <f t="shared" si="157"/>
        <v>0</v>
      </c>
      <c r="CJ43" s="250">
        <f t="shared" si="156"/>
        <v>0</v>
      </c>
      <c r="CK43" s="129"/>
      <c r="CL43" s="220">
        <f t="shared" si="175"/>
        <v>0</v>
      </c>
      <c r="CM43" s="221">
        <f t="shared" si="176"/>
        <v>4</v>
      </c>
      <c r="CN43" s="221">
        <f t="shared" si="177"/>
        <v>0</v>
      </c>
      <c r="CO43" s="221">
        <f t="shared" si="178"/>
        <v>9</v>
      </c>
      <c r="CP43" s="221">
        <f t="shared" si="179"/>
        <v>0</v>
      </c>
      <c r="CQ43" s="221">
        <f t="shared" si="180"/>
        <v>6</v>
      </c>
      <c r="CR43" s="221">
        <f t="shared" si="181"/>
        <v>0</v>
      </c>
      <c r="CS43" s="221">
        <f t="shared" si="182"/>
        <v>1</v>
      </c>
      <c r="CT43" s="221">
        <f t="shared" si="183"/>
        <v>0</v>
      </c>
      <c r="CU43" s="221">
        <f t="shared" si="184"/>
        <v>1</v>
      </c>
      <c r="CV43" s="221">
        <f t="shared" si="185"/>
        <v>0</v>
      </c>
      <c r="CW43" s="222">
        <f t="shared" si="186"/>
        <v>1</v>
      </c>
      <c r="CX43" s="220">
        <f t="shared" si="187"/>
        <v>0</v>
      </c>
      <c r="CY43" s="221">
        <f t="shared" si="28"/>
        <v>1</v>
      </c>
      <c r="CZ43" s="221">
        <f t="shared" si="188"/>
        <v>0</v>
      </c>
      <c r="DA43" s="221">
        <f t="shared" si="30"/>
        <v>1</v>
      </c>
      <c r="DB43" s="221">
        <f t="shared" si="189"/>
        <v>0</v>
      </c>
      <c r="DC43" s="221">
        <f t="shared" si="32"/>
        <v>1</v>
      </c>
      <c r="DD43" s="221">
        <f t="shared" si="190"/>
        <v>0</v>
      </c>
      <c r="DE43" s="221">
        <f t="shared" si="34"/>
        <v>1</v>
      </c>
      <c r="DF43" s="221">
        <f t="shared" si="191"/>
        <v>0</v>
      </c>
      <c r="DG43" s="221">
        <f t="shared" si="36"/>
        <v>1</v>
      </c>
      <c r="DH43" s="221">
        <f t="shared" si="192"/>
        <v>0</v>
      </c>
      <c r="DI43" s="222">
        <f t="shared" si="38"/>
        <v>1</v>
      </c>
      <c r="DJ43" s="265">
        <f t="shared" si="139"/>
        <v>0</v>
      </c>
      <c r="DK43" s="266">
        <f t="shared" si="140"/>
        <v>0</v>
      </c>
      <c r="DL43" s="267">
        <f t="shared" si="141"/>
        <v>0</v>
      </c>
      <c r="DM43" s="224">
        <f t="shared" si="193"/>
        <v>0</v>
      </c>
      <c r="DN43" s="225">
        <f t="shared" si="194"/>
        <v>4</v>
      </c>
      <c r="DO43" s="225">
        <f t="shared" si="195"/>
        <v>0</v>
      </c>
      <c r="DP43" s="225">
        <f t="shared" si="196"/>
        <v>9</v>
      </c>
      <c r="DQ43" s="225">
        <f t="shared" si="197"/>
        <v>0</v>
      </c>
      <c r="DR43" s="225">
        <f t="shared" si="198"/>
        <v>6</v>
      </c>
      <c r="DS43" s="225">
        <f t="shared" si="199"/>
        <v>0</v>
      </c>
      <c r="DT43" s="225">
        <f t="shared" si="200"/>
        <v>1</v>
      </c>
      <c r="DU43" s="225">
        <f t="shared" si="201"/>
        <v>0</v>
      </c>
      <c r="DV43" s="225">
        <f t="shared" si="202"/>
        <v>1</v>
      </c>
      <c r="DW43" s="225">
        <f t="shared" si="203"/>
        <v>0</v>
      </c>
      <c r="DX43" s="225">
        <f t="shared" si="204"/>
        <v>1</v>
      </c>
      <c r="DY43" s="225">
        <f t="shared" si="205"/>
        <v>0</v>
      </c>
      <c r="DZ43" s="225">
        <f t="shared" si="52"/>
        <v>1</v>
      </c>
      <c r="EA43" s="225">
        <f t="shared" si="206"/>
        <v>0</v>
      </c>
      <c r="EB43" s="225">
        <f t="shared" si="54"/>
        <v>1</v>
      </c>
      <c r="EC43" s="225">
        <f t="shared" si="207"/>
        <v>0</v>
      </c>
      <c r="ED43" s="225">
        <f t="shared" si="56"/>
        <v>1</v>
      </c>
      <c r="EE43" s="225">
        <f t="shared" si="208"/>
        <v>0</v>
      </c>
      <c r="EF43" s="225">
        <f t="shared" si="58"/>
        <v>1</v>
      </c>
      <c r="EG43" s="225">
        <f t="shared" si="209"/>
        <v>0</v>
      </c>
      <c r="EH43" s="225">
        <f t="shared" si="60"/>
        <v>1</v>
      </c>
      <c r="EI43" s="225">
        <f t="shared" si="210"/>
        <v>0</v>
      </c>
      <c r="EJ43" s="225">
        <f t="shared" si="62"/>
        <v>1</v>
      </c>
      <c r="EK43" s="225">
        <f t="shared" si="142"/>
        <v>0</v>
      </c>
      <c r="EL43" s="225">
        <f t="shared" si="143"/>
        <v>0</v>
      </c>
      <c r="EM43" s="223">
        <f t="shared" si="144"/>
        <v>0</v>
      </c>
      <c r="EN43" s="224">
        <f t="shared" si="211"/>
        <v>0</v>
      </c>
      <c r="EO43" s="225">
        <f t="shared" si="212"/>
        <v>4</v>
      </c>
      <c r="EP43" s="225">
        <f t="shared" si="213"/>
        <v>0</v>
      </c>
      <c r="EQ43" s="225">
        <f t="shared" si="214"/>
        <v>9</v>
      </c>
      <c r="ER43" s="225">
        <f t="shared" si="215"/>
        <v>0</v>
      </c>
      <c r="ES43" s="225">
        <f t="shared" si="216"/>
        <v>6</v>
      </c>
      <c r="ET43" s="225">
        <f t="shared" si="217"/>
        <v>0</v>
      </c>
      <c r="EU43" s="225">
        <f t="shared" si="218"/>
        <v>1</v>
      </c>
      <c r="EV43" s="225">
        <f t="shared" si="219"/>
        <v>0</v>
      </c>
      <c r="EW43" s="225">
        <f t="shared" si="220"/>
        <v>1</v>
      </c>
      <c r="EX43" s="225">
        <f t="shared" si="221"/>
        <v>0</v>
      </c>
      <c r="EY43" s="225">
        <f t="shared" si="222"/>
        <v>1</v>
      </c>
      <c r="EZ43" s="225">
        <f t="shared" si="223"/>
        <v>0</v>
      </c>
      <c r="FA43" s="225">
        <f t="shared" si="76"/>
        <v>1</v>
      </c>
      <c r="FB43" s="225">
        <f t="shared" si="224"/>
        <v>0</v>
      </c>
      <c r="FC43" s="225">
        <f t="shared" si="78"/>
        <v>1</v>
      </c>
      <c r="FD43" s="225">
        <f t="shared" si="225"/>
        <v>0</v>
      </c>
      <c r="FE43" s="225">
        <f t="shared" si="80"/>
        <v>1</v>
      </c>
      <c r="FF43" s="225">
        <f t="shared" si="226"/>
        <v>0</v>
      </c>
      <c r="FG43" s="225">
        <f t="shared" si="82"/>
        <v>1</v>
      </c>
      <c r="FH43" s="225">
        <f t="shared" si="227"/>
        <v>0</v>
      </c>
      <c r="FI43" s="225">
        <f t="shared" si="84"/>
        <v>1</v>
      </c>
      <c r="FJ43" s="225">
        <f t="shared" si="228"/>
        <v>0</v>
      </c>
      <c r="FK43" s="225">
        <f t="shared" si="86"/>
        <v>1</v>
      </c>
      <c r="FL43" s="225">
        <f t="shared" si="145"/>
        <v>0</v>
      </c>
      <c r="FM43" s="225">
        <f t="shared" si="146"/>
        <v>0</v>
      </c>
      <c r="FN43" s="223">
        <f t="shared" si="147"/>
        <v>0</v>
      </c>
      <c r="FO43" s="224">
        <f t="shared" si="229"/>
        <v>0</v>
      </c>
      <c r="FP43" s="225">
        <f t="shared" si="230"/>
        <v>4</v>
      </c>
      <c r="FQ43" s="225">
        <f t="shared" si="231"/>
        <v>0</v>
      </c>
      <c r="FR43" s="225">
        <f t="shared" si="232"/>
        <v>9</v>
      </c>
      <c r="FS43" s="225">
        <f t="shared" si="233"/>
        <v>0</v>
      </c>
      <c r="FT43" s="225">
        <f t="shared" si="234"/>
        <v>6</v>
      </c>
      <c r="FU43" s="225">
        <f t="shared" si="235"/>
        <v>0</v>
      </c>
      <c r="FV43" s="225">
        <f t="shared" si="236"/>
        <v>1</v>
      </c>
      <c r="FW43" s="225">
        <f t="shared" si="237"/>
        <v>0</v>
      </c>
      <c r="FX43" s="225">
        <f t="shared" si="238"/>
        <v>1</v>
      </c>
      <c r="FY43" s="225">
        <f t="shared" si="239"/>
        <v>0</v>
      </c>
      <c r="FZ43" s="225">
        <f t="shared" si="240"/>
        <v>1</v>
      </c>
      <c r="GA43" s="225">
        <f t="shared" si="241"/>
        <v>0</v>
      </c>
      <c r="GB43" s="225">
        <f t="shared" si="100"/>
        <v>1</v>
      </c>
      <c r="GC43" s="225">
        <f t="shared" si="242"/>
        <v>0</v>
      </c>
      <c r="GD43" s="225">
        <f t="shared" si="102"/>
        <v>1</v>
      </c>
      <c r="GE43" s="225">
        <f t="shared" si="243"/>
        <v>0</v>
      </c>
      <c r="GF43" s="225">
        <f t="shared" si="104"/>
        <v>1</v>
      </c>
      <c r="GG43" s="225">
        <f t="shared" si="244"/>
        <v>0</v>
      </c>
      <c r="GH43" s="225">
        <f t="shared" si="106"/>
        <v>1</v>
      </c>
      <c r="GI43" s="225">
        <f t="shared" si="245"/>
        <v>0</v>
      </c>
      <c r="GJ43" s="225">
        <f t="shared" si="108"/>
        <v>1</v>
      </c>
      <c r="GK43" s="225">
        <f t="shared" si="246"/>
        <v>0</v>
      </c>
      <c r="GL43" s="225">
        <f t="shared" si="110"/>
        <v>1</v>
      </c>
      <c r="GM43" s="225">
        <f t="shared" si="148"/>
        <v>0</v>
      </c>
      <c r="GN43" s="225">
        <f t="shared" si="149"/>
        <v>0</v>
      </c>
      <c r="GO43" s="223">
        <f t="shared" si="150"/>
        <v>0</v>
      </c>
      <c r="GP43" s="224">
        <f t="shared" si="247"/>
        <v>0</v>
      </c>
      <c r="GQ43" s="225">
        <f t="shared" si="248"/>
        <v>4</v>
      </c>
      <c r="GR43" s="225">
        <f t="shared" si="249"/>
        <v>0</v>
      </c>
      <c r="GS43" s="225">
        <f t="shared" si="250"/>
        <v>9</v>
      </c>
      <c r="GT43" s="225">
        <f t="shared" si="251"/>
        <v>0</v>
      </c>
      <c r="GU43" s="225">
        <f t="shared" si="252"/>
        <v>6</v>
      </c>
      <c r="GV43" s="225">
        <f t="shared" si="253"/>
        <v>0</v>
      </c>
      <c r="GW43" s="225">
        <f t="shared" si="254"/>
        <v>1</v>
      </c>
      <c r="GX43" s="225">
        <f t="shared" si="255"/>
        <v>0</v>
      </c>
      <c r="GY43" s="225">
        <f t="shared" si="256"/>
        <v>1</v>
      </c>
      <c r="GZ43" s="225">
        <f t="shared" si="257"/>
        <v>0</v>
      </c>
      <c r="HA43" s="225">
        <f t="shared" si="258"/>
        <v>1</v>
      </c>
      <c r="HB43" s="269">
        <f t="shared" si="259"/>
        <v>0</v>
      </c>
      <c r="HC43" s="225">
        <f t="shared" si="124"/>
        <v>1</v>
      </c>
      <c r="HD43" s="225">
        <f t="shared" si="260"/>
        <v>0</v>
      </c>
      <c r="HE43" s="225">
        <f t="shared" si="126"/>
        <v>1</v>
      </c>
      <c r="HF43" s="225">
        <f t="shared" si="261"/>
        <v>0</v>
      </c>
      <c r="HG43" s="225">
        <f t="shared" si="128"/>
        <v>1</v>
      </c>
      <c r="HH43" s="225">
        <f t="shared" si="262"/>
        <v>0</v>
      </c>
      <c r="HI43" s="225">
        <f t="shared" si="130"/>
        <v>1</v>
      </c>
      <c r="HJ43" s="225">
        <f t="shared" si="263"/>
        <v>0</v>
      </c>
      <c r="HK43" s="225">
        <f t="shared" si="132"/>
        <v>1</v>
      </c>
      <c r="HL43" s="225">
        <f t="shared" si="264"/>
        <v>0</v>
      </c>
      <c r="HM43" s="225">
        <f t="shared" si="134"/>
        <v>1</v>
      </c>
      <c r="HN43" s="225">
        <f t="shared" si="151"/>
        <v>0</v>
      </c>
      <c r="HO43" s="225">
        <f t="shared" si="152"/>
        <v>0</v>
      </c>
      <c r="HP43" s="223">
        <f t="shared" si="153"/>
        <v>0</v>
      </c>
    </row>
    <row r="44" spans="1:224" ht="15" x14ac:dyDescent="0.25">
      <c r="A44" s="123">
        <f t="shared" si="135"/>
        <v>14</v>
      </c>
      <c r="B44" s="8">
        <f>Namen!B44</f>
        <v>14</v>
      </c>
      <c r="C44" s="170" t="str">
        <f>Namen!C44</f>
        <v>Soraya van Dam</v>
      </c>
      <c r="D44" s="170" t="str">
        <f>Namen!D44&amp;" "&amp;Namen!E44</f>
        <v>Olvo Wezep</v>
      </c>
      <c r="E44" s="8" t="str">
        <f>Namen!F44</f>
        <v>.</v>
      </c>
      <c r="F44" s="170" t="str">
        <f>Namen!G44</f>
        <v>pre pre instap 1</v>
      </c>
      <c r="G44" s="8" t="str">
        <f>Namen!H44</f>
        <v>D4</v>
      </c>
      <c r="H44" s="8">
        <f>Namen!I44</f>
        <v>0</v>
      </c>
      <c r="I44" s="8"/>
      <c r="J44" s="8"/>
      <c r="K44" s="171">
        <f>Namen!J44</f>
        <v>39548</v>
      </c>
      <c r="L44" s="8">
        <f>Namen!K44</f>
        <v>0</v>
      </c>
      <c r="M44" s="8">
        <f>Namen!L44</f>
        <v>0</v>
      </c>
      <c r="N44" s="8">
        <f>IF(sorteersom&gt;0.5,Namen!M44,1)</f>
        <v>3</v>
      </c>
      <c r="O44" s="170">
        <f>Namen!N44</f>
        <v>0</v>
      </c>
      <c r="P44" s="202">
        <f>'Ronde 2'!I$10</f>
        <v>4.5</v>
      </c>
      <c r="Q44" s="203">
        <f>'Ronde 2'!R$10</f>
        <v>13</v>
      </c>
      <c r="R44" s="203">
        <f>'Ronde 2'!N$10</f>
        <v>0</v>
      </c>
      <c r="S44" s="204">
        <f>'Ronde 2'!I$11</f>
        <v>4.5</v>
      </c>
      <c r="T44" s="203">
        <f>'Ronde 2'!R$11</f>
        <v>13.5</v>
      </c>
      <c r="U44" s="203">
        <f>'Ronde 2'!N$11</f>
        <v>0</v>
      </c>
      <c r="V44" s="482">
        <f>'Ronde 2'!S$10</f>
        <v>13.25</v>
      </c>
      <c r="W44" s="202">
        <f>'Ronde 3'!I$32</f>
        <v>4.5</v>
      </c>
      <c r="X44" s="204">
        <f>'Ronde 3'!Q32</f>
        <v>7.8</v>
      </c>
      <c r="Y44" s="273">
        <f>'Ronde 3'!N$32</f>
        <v>0</v>
      </c>
      <c r="Z44" s="273">
        <f>'Ronde 3'!P32</f>
        <v>10</v>
      </c>
      <c r="AA44" s="482">
        <f>'Ronde 3'!S$32</f>
        <v>12.3</v>
      </c>
      <c r="AB44" s="483">
        <f>'Ronde 4'!I$44</f>
        <v>5.0999999999999996</v>
      </c>
      <c r="AC44" s="273">
        <f>'Ronde 4'!Q44</f>
        <v>8.6</v>
      </c>
      <c r="AD44" s="273">
        <f>'Ronde 4'!N$44</f>
        <v>0</v>
      </c>
      <c r="AE44" s="273">
        <f>'Ronde 4'!P44</f>
        <v>10</v>
      </c>
      <c r="AF44" s="482">
        <f>'Ronde 4'!S$44</f>
        <v>13.7</v>
      </c>
      <c r="AG44" s="202">
        <f>'Ronde 1'!I$56</f>
        <v>5.0999999999999996</v>
      </c>
      <c r="AH44" s="204">
        <f>'Ronde 1'!Q56</f>
        <v>8.5</v>
      </c>
      <c r="AI44" s="273">
        <f>'Ronde 1'!N$56</f>
        <v>0</v>
      </c>
      <c r="AJ44" s="273">
        <f>'Ronde 1'!P56</f>
        <v>10</v>
      </c>
      <c r="AK44" s="482">
        <f>'Ronde 1'!S$56</f>
        <v>13.6</v>
      </c>
      <c r="AL44" s="481">
        <f t="shared" si="0"/>
        <v>52.85</v>
      </c>
      <c r="AM44" s="8">
        <v>39</v>
      </c>
      <c r="AN44" s="175">
        <f t="shared" si="136"/>
        <v>5</v>
      </c>
      <c r="AO44" s="176">
        <f t="shared" ca="1" si="154"/>
        <v>0.32687330424894767</v>
      </c>
      <c r="AP44" s="176">
        <v>0.49559670956672219</v>
      </c>
      <c r="AQ44" s="177">
        <f t="shared" si="1"/>
        <v>0</v>
      </c>
      <c r="AR44" s="177">
        <f t="shared" si="168"/>
        <v>680</v>
      </c>
      <c r="AS44" s="178">
        <f t="shared" si="137"/>
        <v>685.49559670956671</v>
      </c>
      <c r="AT44" s="179">
        <f t="shared" si="169"/>
        <v>14</v>
      </c>
      <c r="AU44" s="180">
        <f t="shared" si="166"/>
        <v>0</v>
      </c>
      <c r="AV44" s="208">
        <f t="shared" si="166"/>
        <v>0</v>
      </c>
      <c r="AW44" s="206">
        <f t="shared" si="166"/>
        <v>0</v>
      </c>
      <c r="AX44" s="270" t="str">
        <f t="shared" si="166"/>
        <v xml:space="preserve"> </v>
      </c>
      <c r="AY44" s="205">
        <f t="shared" si="166"/>
        <v>0</v>
      </c>
      <c r="AZ44" s="208">
        <f t="shared" si="166"/>
        <v>0</v>
      </c>
      <c r="BA44" s="208">
        <f t="shared" si="166"/>
        <v>0</v>
      </c>
      <c r="BB44" s="208">
        <f t="shared" si="166"/>
        <v>0</v>
      </c>
      <c r="BC44" s="209">
        <f t="shared" si="166"/>
        <v>0</v>
      </c>
      <c r="BD44" s="208">
        <f t="shared" si="166"/>
        <v>0</v>
      </c>
      <c r="BE44" s="206">
        <f t="shared" si="167"/>
        <v>0</v>
      </c>
      <c r="BF44" s="208">
        <f t="shared" si="167"/>
        <v>0</v>
      </c>
      <c r="BG44" s="211">
        <f t="shared" si="167"/>
        <v>0</v>
      </c>
      <c r="BH44" s="212">
        <f t="shared" si="167"/>
        <v>0</v>
      </c>
      <c r="BI44" s="216">
        <f t="shared" si="167"/>
        <v>0</v>
      </c>
      <c r="BJ44" s="213">
        <f t="shared" si="167"/>
        <v>0</v>
      </c>
      <c r="BK44" s="212">
        <f t="shared" si="167"/>
        <v>0</v>
      </c>
      <c r="BL44" s="216">
        <f t="shared" si="167"/>
        <v>0</v>
      </c>
      <c r="BM44" s="214">
        <f t="shared" si="167"/>
        <v>0</v>
      </c>
      <c r="BN44" s="215">
        <f t="shared" si="170"/>
        <v>0</v>
      </c>
      <c r="BO44" s="211">
        <f t="shared" si="162"/>
        <v>0</v>
      </c>
      <c r="BP44" s="292">
        <f t="shared" si="162"/>
        <v>0</v>
      </c>
      <c r="BQ44" s="216">
        <f t="shared" si="162"/>
        <v>0</v>
      </c>
      <c r="BR44" s="214">
        <f t="shared" si="162"/>
        <v>0</v>
      </c>
      <c r="BS44" s="215">
        <f t="shared" si="171"/>
        <v>0</v>
      </c>
      <c r="BT44" s="211">
        <f t="shared" si="163"/>
        <v>0</v>
      </c>
      <c r="BU44" s="292">
        <f t="shared" si="163"/>
        <v>0</v>
      </c>
      <c r="BV44" s="216">
        <f t="shared" si="163"/>
        <v>0</v>
      </c>
      <c r="BW44" s="214">
        <f t="shared" si="163"/>
        <v>0</v>
      </c>
      <c r="BX44" s="215">
        <f t="shared" si="172"/>
        <v>0</v>
      </c>
      <c r="BY44" s="211">
        <f t="shared" si="164"/>
        <v>0</v>
      </c>
      <c r="BZ44" s="292">
        <f t="shared" si="164"/>
        <v>0</v>
      </c>
      <c r="CA44" s="216">
        <f t="shared" si="164"/>
        <v>0</v>
      </c>
      <c r="CB44" s="214">
        <f t="shared" si="164"/>
        <v>0</v>
      </c>
      <c r="CC44" s="215">
        <f t="shared" si="173"/>
        <v>0</v>
      </c>
      <c r="CD44" s="217">
        <f t="shared" si="174"/>
        <v>0</v>
      </c>
      <c r="CE44" s="195">
        <f t="shared" si="155"/>
        <v>0</v>
      </c>
      <c r="CF44" s="162" t="str">
        <f t="shared" si="138"/>
        <v xml:space="preserve"> </v>
      </c>
      <c r="CG44" s="218">
        <f t="shared" si="165"/>
        <v>0</v>
      </c>
      <c r="CH44" s="252">
        <f t="shared" si="165"/>
        <v>0</v>
      </c>
      <c r="CI44" s="219">
        <f t="shared" si="157"/>
        <v>0</v>
      </c>
      <c r="CJ44" s="250">
        <f t="shared" si="156"/>
        <v>0</v>
      </c>
      <c r="CK44" s="129"/>
      <c r="CL44" s="220">
        <f t="shared" si="175"/>
        <v>0</v>
      </c>
      <c r="CM44" s="221">
        <f t="shared" si="176"/>
        <v>4</v>
      </c>
      <c r="CN44" s="221">
        <f t="shared" si="177"/>
        <v>0</v>
      </c>
      <c r="CO44" s="221">
        <f t="shared" si="178"/>
        <v>9</v>
      </c>
      <c r="CP44" s="221">
        <f t="shared" si="179"/>
        <v>0</v>
      </c>
      <c r="CQ44" s="221">
        <f t="shared" si="180"/>
        <v>6</v>
      </c>
      <c r="CR44" s="221">
        <f t="shared" si="181"/>
        <v>0</v>
      </c>
      <c r="CS44" s="221">
        <f t="shared" si="182"/>
        <v>1</v>
      </c>
      <c r="CT44" s="221">
        <f t="shared" si="183"/>
        <v>0</v>
      </c>
      <c r="CU44" s="221">
        <f t="shared" si="184"/>
        <v>1</v>
      </c>
      <c r="CV44" s="221">
        <f t="shared" si="185"/>
        <v>0</v>
      </c>
      <c r="CW44" s="222">
        <f t="shared" si="186"/>
        <v>1</v>
      </c>
      <c r="CX44" s="220">
        <f t="shared" si="187"/>
        <v>0</v>
      </c>
      <c r="CY44" s="221">
        <f t="shared" si="28"/>
        <v>1</v>
      </c>
      <c r="CZ44" s="221">
        <f t="shared" si="188"/>
        <v>0</v>
      </c>
      <c r="DA44" s="221">
        <f t="shared" si="30"/>
        <v>1</v>
      </c>
      <c r="DB44" s="221">
        <f t="shared" si="189"/>
        <v>0</v>
      </c>
      <c r="DC44" s="221">
        <f t="shared" si="32"/>
        <v>1</v>
      </c>
      <c r="DD44" s="221">
        <f t="shared" si="190"/>
        <v>0</v>
      </c>
      <c r="DE44" s="221">
        <f t="shared" si="34"/>
        <v>1</v>
      </c>
      <c r="DF44" s="221">
        <f t="shared" si="191"/>
        <v>0</v>
      </c>
      <c r="DG44" s="221">
        <f t="shared" si="36"/>
        <v>1</v>
      </c>
      <c r="DH44" s="221">
        <f t="shared" si="192"/>
        <v>0</v>
      </c>
      <c r="DI44" s="222">
        <f t="shared" si="38"/>
        <v>1</v>
      </c>
      <c r="DJ44" s="265">
        <f t="shared" si="139"/>
        <v>0</v>
      </c>
      <c r="DK44" s="266">
        <f t="shared" si="140"/>
        <v>0</v>
      </c>
      <c r="DL44" s="267">
        <f t="shared" si="141"/>
        <v>0</v>
      </c>
      <c r="DM44" s="224">
        <f t="shared" si="193"/>
        <v>0</v>
      </c>
      <c r="DN44" s="225">
        <f t="shared" si="194"/>
        <v>4</v>
      </c>
      <c r="DO44" s="225">
        <f t="shared" si="195"/>
        <v>0</v>
      </c>
      <c r="DP44" s="225">
        <f t="shared" si="196"/>
        <v>9</v>
      </c>
      <c r="DQ44" s="225">
        <f t="shared" si="197"/>
        <v>0</v>
      </c>
      <c r="DR44" s="225">
        <f t="shared" si="198"/>
        <v>6</v>
      </c>
      <c r="DS44" s="225">
        <f t="shared" si="199"/>
        <v>0</v>
      </c>
      <c r="DT44" s="225">
        <f t="shared" si="200"/>
        <v>1</v>
      </c>
      <c r="DU44" s="225">
        <f t="shared" si="201"/>
        <v>0</v>
      </c>
      <c r="DV44" s="225">
        <f t="shared" si="202"/>
        <v>1</v>
      </c>
      <c r="DW44" s="225">
        <f t="shared" si="203"/>
        <v>0</v>
      </c>
      <c r="DX44" s="225">
        <f t="shared" si="204"/>
        <v>1</v>
      </c>
      <c r="DY44" s="225">
        <f t="shared" si="205"/>
        <v>0</v>
      </c>
      <c r="DZ44" s="225">
        <f t="shared" si="52"/>
        <v>1</v>
      </c>
      <c r="EA44" s="225">
        <f t="shared" si="206"/>
        <v>0</v>
      </c>
      <c r="EB44" s="225">
        <f t="shared" si="54"/>
        <v>1</v>
      </c>
      <c r="EC44" s="225">
        <f t="shared" si="207"/>
        <v>0</v>
      </c>
      <c r="ED44" s="225">
        <f t="shared" si="56"/>
        <v>1</v>
      </c>
      <c r="EE44" s="225">
        <f t="shared" si="208"/>
        <v>0</v>
      </c>
      <c r="EF44" s="225">
        <f t="shared" si="58"/>
        <v>1</v>
      </c>
      <c r="EG44" s="225">
        <f t="shared" si="209"/>
        <v>0</v>
      </c>
      <c r="EH44" s="225">
        <f t="shared" si="60"/>
        <v>1</v>
      </c>
      <c r="EI44" s="225">
        <f t="shared" si="210"/>
        <v>0</v>
      </c>
      <c r="EJ44" s="225">
        <f t="shared" si="62"/>
        <v>1</v>
      </c>
      <c r="EK44" s="225">
        <f t="shared" si="142"/>
        <v>0</v>
      </c>
      <c r="EL44" s="225">
        <f t="shared" si="143"/>
        <v>0</v>
      </c>
      <c r="EM44" s="223">
        <f t="shared" si="144"/>
        <v>0</v>
      </c>
      <c r="EN44" s="224">
        <f t="shared" si="211"/>
        <v>0</v>
      </c>
      <c r="EO44" s="225">
        <f t="shared" si="212"/>
        <v>4</v>
      </c>
      <c r="EP44" s="225">
        <f t="shared" si="213"/>
        <v>0</v>
      </c>
      <c r="EQ44" s="225">
        <f t="shared" si="214"/>
        <v>9</v>
      </c>
      <c r="ER44" s="225">
        <f t="shared" si="215"/>
        <v>0</v>
      </c>
      <c r="ES44" s="225">
        <f t="shared" si="216"/>
        <v>6</v>
      </c>
      <c r="ET44" s="225">
        <f t="shared" si="217"/>
        <v>0</v>
      </c>
      <c r="EU44" s="225">
        <f t="shared" si="218"/>
        <v>1</v>
      </c>
      <c r="EV44" s="225">
        <f t="shared" si="219"/>
        <v>0</v>
      </c>
      <c r="EW44" s="225">
        <f t="shared" si="220"/>
        <v>1</v>
      </c>
      <c r="EX44" s="225">
        <f t="shared" si="221"/>
        <v>0</v>
      </c>
      <c r="EY44" s="225">
        <f t="shared" si="222"/>
        <v>1</v>
      </c>
      <c r="EZ44" s="225">
        <f t="shared" si="223"/>
        <v>0</v>
      </c>
      <c r="FA44" s="225">
        <f t="shared" si="76"/>
        <v>1</v>
      </c>
      <c r="FB44" s="225">
        <f t="shared" si="224"/>
        <v>0</v>
      </c>
      <c r="FC44" s="225">
        <f t="shared" si="78"/>
        <v>1</v>
      </c>
      <c r="FD44" s="225">
        <f t="shared" si="225"/>
        <v>0</v>
      </c>
      <c r="FE44" s="225">
        <f t="shared" si="80"/>
        <v>1</v>
      </c>
      <c r="FF44" s="225">
        <f t="shared" si="226"/>
        <v>0</v>
      </c>
      <c r="FG44" s="225">
        <f t="shared" si="82"/>
        <v>1</v>
      </c>
      <c r="FH44" s="225">
        <f t="shared" si="227"/>
        <v>0</v>
      </c>
      <c r="FI44" s="225">
        <f t="shared" si="84"/>
        <v>1</v>
      </c>
      <c r="FJ44" s="225">
        <f t="shared" si="228"/>
        <v>0</v>
      </c>
      <c r="FK44" s="225">
        <f t="shared" si="86"/>
        <v>1</v>
      </c>
      <c r="FL44" s="225">
        <f t="shared" si="145"/>
        <v>0</v>
      </c>
      <c r="FM44" s="225">
        <f t="shared" si="146"/>
        <v>0</v>
      </c>
      <c r="FN44" s="223">
        <f t="shared" si="147"/>
        <v>0</v>
      </c>
      <c r="FO44" s="224">
        <f t="shared" si="229"/>
        <v>0</v>
      </c>
      <c r="FP44" s="225">
        <f t="shared" si="230"/>
        <v>4</v>
      </c>
      <c r="FQ44" s="225">
        <f t="shared" si="231"/>
        <v>0</v>
      </c>
      <c r="FR44" s="225">
        <f t="shared" si="232"/>
        <v>9</v>
      </c>
      <c r="FS44" s="225">
        <f t="shared" si="233"/>
        <v>0</v>
      </c>
      <c r="FT44" s="225">
        <f t="shared" si="234"/>
        <v>6</v>
      </c>
      <c r="FU44" s="225">
        <f t="shared" si="235"/>
        <v>0</v>
      </c>
      <c r="FV44" s="225">
        <f t="shared" si="236"/>
        <v>1</v>
      </c>
      <c r="FW44" s="225">
        <f t="shared" si="237"/>
        <v>0</v>
      </c>
      <c r="FX44" s="225">
        <f t="shared" si="238"/>
        <v>1</v>
      </c>
      <c r="FY44" s="225">
        <f t="shared" si="239"/>
        <v>0</v>
      </c>
      <c r="FZ44" s="225">
        <f t="shared" si="240"/>
        <v>1</v>
      </c>
      <c r="GA44" s="225">
        <f t="shared" si="241"/>
        <v>0</v>
      </c>
      <c r="GB44" s="225">
        <f t="shared" si="100"/>
        <v>1</v>
      </c>
      <c r="GC44" s="225">
        <f t="shared" si="242"/>
        <v>0</v>
      </c>
      <c r="GD44" s="225">
        <f t="shared" si="102"/>
        <v>1</v>
      </c>
      <c r="GE44" s="225">
        <f t="shared" si="243"/>
        <v>0</v>
      </c>
      <c r="GF44" s="225">
        <f t="shared" si="104"/>
        <v>1</v>
      </c>
      <c r="GG44" s="225">
        <f t="shared" si="244"/>
        <v>0</v>
      </c>
      <c r="GH44" s="225">
        <f t="shared" si="106"/>
        <v>1</v>
      </c>
      <c r="GI44" s="225">
        <f t="shared" si="245"/>
        <v>0</v>
      </c>
      <c r="GJ44" s="225">
        <f t="shared" si="108"/>
        <v>1</v>
      </c>
      <c r="GK44" s="225">
        <f t="shared" si="246"/>
        <v>0</v>
      </c>
      <c r="GL44" s="225">
        <f t="shared" si="110"/>
        <v>1</v>
      </c>
      <c r="GM44" s="225">
        <f t="shared" si="148"/>
        <v>0</v>
      </c>
      <c r="GN44" s="225">
        <f t="shared" si="149"/>
        <v>0</v>
      </c>
      <c r="GO44" s="223">
        <f t="shared" si="150"/>
        <v>0</v>
      </c>
      <c r="GP44" s="224">
        <f t="shared" si="247"/>
        <v>0</v>
      </c>
      <c r="GQ44" s="225">
        <f t="shared" si="248"/>
        <v>4</v>
      </c>
      <c r="GR44" s="225">
        <f t="shared" si="249"/>
        <v>0</v>
      </c>
      <c r="GS44" s="225">
        <f t="shared" si="250"/>
        <v>9</v>
      </c>
      <c r="GT44" s="225">
        <f t="shared" si="251"/>
        <v>0</v>
      </c>
      <c r="GU44" s="225">
        <f t="shared" si="252"/>
        <v>6</v>
      </c>
      <c r="GV44" s="225">
        <f t="shared" si="253"/>
        <v>0</v>
      </c>
      <c r="GW44" s="225">
        <f t="shared" si="254"/>
        <v>1</v>
      </c>
      <c r="GX44" s="225">
        <f t="shared" si="255"/>
        <v>0</v>
      </c>
      <c r="GY44" s="225">
        <f t="shared" si="256"/>
        <v>1</v>
      </c>
      <c r="GZ44" s="225">
        <f t="shared" si="257"/>
        <v>0</v>
      </c>
      <c r="HA44" s="225">
        <f t="shared" si="258"/>
        <v>1</v>
      </c>
      <c r="HB44" s="269">
        <f t="shared" si="259"/>
        <v>0</v>
      </c>
      <c r="HC44" s="225">
        <f t="shared" si="124"/>
        <v>1</v>
      </c>
      <c r="HD44" s="225">
        <f t="shared" si="260"/>
        <v>0</v>
      </c>
      <c r="HE44" s="225">
        <f t="shared" si="126"/>
        <v>1</v>
      </c>
      <c r="HF44" s="225">
        <f t="shared" si="261"/>
        <v>0</v>
      </c>
      <c r="HG44" s="225">
        <f t="shared" si="128"/>
        <v>1</v>
      </c>
      <c r="HH44" s="225">
        <f t="shared" si="262"/>
        <v>0</v>
      </c>
      <c r="HI44" s="225">
        <f t="shared" si="130"/>
        <v>1</v>
      </c>
      <c r="HJ44" s="225">
        <f t="shared" si="263"/>
        <v>0</v>
      </c>
      <c r="HK44" s="225">
        <f t="shared" si="132"/>
        <v>1</v>
      </c>
      <c r="HL44" s="225">
        <f t="shared" si="264"/>
        <v>0</v>
      </c>
      <c r="HM44" s="225">
        <f t="shared" si="134"/>
        <v>1</v>
      </c>
      <c r="HN44" s="225">
        <f t="shared" si="151"/>
        <v>0</v>
      </c>
      <c r="HO44" s="225">
        <f t="shared" si="152"/>
        <v>0</v>
      </c>
      <c r="HP44" s="223">
        <f t="shared" si="153"/>
        <v>0</v>
      </c>
    </row>
    <row r="45" spans="1:224" ht="15" x14ac:dyDescent="0.25">
      <c r="A45" s="123">
        <f t="shared" si="135"/>
        <v>18</v>
      </c>
      <c r="B45" s="8">
        <f>Namen!B45</f>
        <v>15</v>
      </c>
      <c r="C45" s="170" t="str">
        <f>Namen!C45</f>
        <v>Naomi Jonker</v>
      </c>
      <c r="D45" s="170" t="str">
        <f>Namen!D45&amp;" "&amp;Namen!E45</f>
        <v>Olvo Wezep</v>
      </c>
      <c r="E45" s="8" t="str">
        <f>Namen!F45</f>
        <v>.</v>
      </c>
      <c r="F45" s="170" t="str">
        <f>Namen!G45</f>
        <v>pre pre instap 1</v>
      </c>
      <c r="G45" s="8" t="str">
        <f>Namen!H45</f>
        <v>D4</v>
      </c>
      <c r="H45" s="8">
        <f>Namen!I45</f>
        <v>0</v>
      </c>
      <c r="I45" s="8"/>
      <c r="J45" s="8"/>
      <c r="K45" s="171">
        <f>Namen!J45</f>
        <v>39517</v>
      </c>
      <c r="L45" s="8">
        <f>Namen!K45</f>
        <v>0</v>
      </c>
      <c r="M45" s="8">
        <f>Namen!L45</f>
        <v>0</v>
      </c>
      <c r="N45" s="8">
        <f>IF(sorteersom&gt;0.5,Namen!M45,1)</f>
        <v>3</v>
      </c>
      <c r="O45" s="170">
        <f>Namen!N45</f>
        <v>0</v>
      </c>
      <c r="P45" s="202">
        <f>'Ronde 2'!I$12</f>
        <v>4.5</v>
      </c>
      <c r="Q45" s="203">
        <f>'Ronde 2'!R$12</f>
        <v>13</v>
      </c>
      <c r="R45" s="203">
        <f>'Ronde 2'!N$12</f>
        <v>0</v>
      </c>
      <c r="S45" s="204">
        <f>'Ronde 2'!I$13</f>
        <v>4.8</v>
      </c>
      <c r="T45" s="203">
        <f>'Ronde 2'!R$13</f>
        <v>12.8</v>
      </c>
      <c r="U45" s="203">
        <f>'Ronde 2'!N$13</f>
        <v>0</v>
      </c>
      <c r="V45" s="482">
        <f>'Ronde 2'!S$12</f>
        <v>12.9</v>
      </c>
      <c r="W45" s="202">
        <f>'Ronde 3'!I$33</f>
        <v>4.2</v>
      </c>
      <c r="X45" s="204">
        <f>'Ronde 3'!Q33</f>
        <v>7.6</v>
      </c>
      <c r="Y45" s="273">
        <f>'Ronde 3'!N$33</f>
        <v>0</v>
      </c>
      <c r="Z45" s="273">
        <f>'Ronde 3'!P33</f>
        <v>10</v>
      </c>
      <c r="AA45" s="482">
        <f>'Ronde 3'!S$33</f>
        <v>11.8</v>
      </c>
      <c r="AB45" s="483">
        <f>'Ronde 4'!I$45</f>
        <v>3.9</v>
      </c>
      <c r="AC45" s="273">
        <f>'Ronde 4'!Q45</f>
        <v>7.6</v>
      </c>
      <c r="AD45" s="273">
        <f>'Ronde 4'!N$45</f>
        <v>0</v>
      </c>
      <c r="AE45" s="273">
        <f>'Ronde 4'!P45</f>
        <v>10</v>
      </c>
      <c r="AF45" s="482">
        <f>'Ronde 4'!S$45</f>
        <v>11.5</v>
      </c>
      <c r="AG45" s="202">
        <f>'Ronde 1'!I$57</f>
        <v>4.2</v>
      </c>
      <c r="AH45" s="204">
        <f>'Ronde 1'!Q57</f>
        <v>8.1999999999999993</v>
      </c>
      <c r="AI45" s="273">
        <f>'Ronde 1'!N$57</f>
        <v>0</v>
      </c>
      <c r="AJ45" s="273">
        <f>'Ronde 1'!P57</f>
        <v>10</v>
      </c>
      <c r="AK45" s="482">
        <f>'Ronde 1'!S$57</f>
        <v>12.4</v>
      </c>
      <c r="AL45" s="481">
        <f t="shared" si="0"/>
        <v>48.6</v>
      </c>
      <c r="AM45" s="8">
        <v>40</v>
      </c>
      <c r="AN45" s="175">
        <f t="shared" si="136"/>
        <v>15</v>
      </c>
      <c r="AO45" s="176">
        <f t="shared" ca="1" si="154"/>
        <v>0.63018685174264832</v>
      </c>
      <c r="AP45" s="176">
        <v>0.67427354491663505</v>
      </c>
      <c r="AQ45" s="177">
        <f t="shared" si="1"/>
        <v>0</v>
      </c>
      <c r="AR45" s="177">
        <f t="shared" si="168"/>
        <v>680</v>
      </c>
      <c r="AS45" s="178">
        <f t="shared" ref="AS45:AS60" si="265">AN45+AP45+AQ45+AR45</f>
        <v>695.67427354491667</v>
      </c>
      <c r="AT45" s="179">
        <f t="shared" si="169"/>
        <v>18</v>
      </c>
      <c r="AU45" s="180">
        <f t="shared" si="166"/>
        <v>0</v>
      </c>
      <c r="AV45" s="208">
        <f t="shared" si="166"/>
        <v>0</v>
      </c>
      <c r="AW45" s="206">
        <f t="shared" si="166"/>
        <v>0</v>
      </c>
      <c r="AX45" s="270" t="str">
        <f t="shared" si="166"/>
        <v xml:space="preserve"> </v>
      </c>
      <c r="AY45" s="205">
        <f t="shared" si="166"/>
        <v>0</v>
      </c>
      <c r="AZ45" s="208">
        <f t="shared" si="166"/>
        <v>0</v>
      </c>
      <c r="BA45" s="208">
        <f t="shared" si="166"/>
        <v>0</v>
      </c>
      <c r="BB45" s="208">
        <f t="shared" si="166"/>
        <v>0</v>
      </c>
      <c r="BC45" s="209">
        <f t="shared" si="166"/>
        <v>0</v>
      </c>
      <c r="BD45" s="208">
        <f t="shared" si="166"/>
        <v>0</v>
      </c>
      <c r="BE45" s="206">
        <f t="shared" si="167"/>
        <v>0</v>
      </c>
      <c r="BF45" s="208">
        <f t="shared" si="167"/>
        <v>0</v>
      </c>
      <c r="BG45" s="211">
        <f t="shared" si="167"/>
        <v>0</v>
      </c>
      <c r="BH45" s="212">
        <f t="shared" si="167"/>
        <v>0</v>
      </c>
      <c r="BI45" s="216">
        <f t="shared" si="167"/>
        <v>0</v>
      </c>
      <c r="BJ45" s="213">
        <f t="shared" si="167"/>
        <v>0</v>
      </c>
      <c r="BK45" s="212">
        <f t="shared" si="167"/>
        <v>0</v>
      </c>
      <c r="BL45" s="216">
        <f t="shared" si="167"/>
        <v>0</v>
      </c>
      <c r="BM45" s="214">
        <f t="shared" si="167"/>
        <v>0</v>
      </c>
      <c r="BN45" s="215">
        <f t="shared" si="170"/>
        <v>0</v>
      </c>
      <c r="BO45" s="211">
        <f t="shared" si="162"/>
        <v>0</v>
      </c>
      <c r="BP45" s="292">
        <f t="shared" si="162"/>
        <v>0</v>
      </c>
      <c r="BQ45" s="216">
        <f t="shared" si="162"/>
        <v>0</v>
      </c>
      <c r="BR45" s="214">
        <f t="shared" si="162"/>
        <v>0</v>
      </c>
      <c r="BS45" s="215">
        <f t="shared" si="171"/>
        <v>0</v>
      </c>
      <c r="BT45" s="211">
        <f t="shared" si="163"/>
        <v>0</v>
      </c>
      <c r="BU45" s="292">
        <f t="shared" si="163"/>
        <v>0</v>
      </c>
      <c r="BV45" s="216">
        <f t="shared" si="163"/>
        <v>0</v>
      </c>
      <c r="BW45" s="214">
        <f t="shared" si="163"/>
        <v>0</v>
      </c>
      <c r="BX45" s="215">
        <f t="shared" si="172"/>
        <v>0</v>
      </c>
      <c r="BY45" s="211">
        <f t="shared" si="164"/>
        <v>0</v>
      </c>
      <c r="BZ45" s="292">
        <f t="shared" si="164"/>
        <v>0</v>
      </c>
      <c r="CA45" s="216">
        <f t="shared" si="164"/>
        <v>0</v>
      </c>
      <c r="CB45" s="214">
        <f t="shared" si="164"/>
        <v>0</v>
      </c>
      <c r="CC45" s="215">
        <f t="shared" si="173"/>
        <v>0</v>
      </c>
      <c r="CD45" s="217">
        <f t="shared" si="174"/>
        <v>0</v>
      </c>
      <c r="CE45" s="195">
        <f t="shared" si="155"/>
        <v>0</v>
      </c>
      <c r="CF45" s="162" t="str">
        <f t="shared" si="138"/>
        <v xml:space="preserve"> </v>
      </c>
      <c r="CG45" s="218">
        <f t="shared" si="165"/>
        <v>0</v>
      </c>
      <c r="CH45" s="252">
        <f t="shared" si="165"/>
        <v>0</v>
      </c>
      <c r="CI45" s="219">
        <f t="shared" si="157"/>
        <v>0</v>
      </c>
      <c r="CJ45" s="250">
        <f t="shared" si="156"/>
        <v>0</v>
      </c>
      <c r="CK45" s="129"/>
      <c r="CL45" s="220">
        <f t="shared" si="175"/>
        <v>0</v>
      </c>
      <c r="CM45" s="221">
        <f t="shared" si="176"/>
        <v>4</v>
      </c>
      <c r="CN45" s="221">
        <f t="shared" si="177"/>
        <v>0</v>
      </c>
      <c r="CO45" s="221">
        <f t="shared" si="178"/>
        <v>9</v>
      </c>
      <c r="CP45" s="221">
        <f t="shared" si="179"/>
        <v>0</v>
      </c>
      <c r="CQ45" s="221">
        <f t="shared" si="180"/>
        <v>6</v>
      </c>
      <c r="CR45" s="221">
        <f t="shared" si="181"/>
        <v>0</v>
      </c>
      <c r="CS45" s="221">
        <f t="shared" si="182"/>
        <v>1</v>
      </c>
      <c r="CT45" s="221">
        <f t="shared" si="183"/>
        <v>0</v>
      </c>
      <c r="CU45" s="221">
        <f t="shared" si="184"/>
        <v>1</v>
      </c>
      <c r="CV45" s="221">
        <f t="shared" si="185"/>
        <v>0</v>
      </c>
      <c r="CW45" s="222">
        <f t="shared" si="186"/>
        <v>1</v>
      </c>
      <c r="CX45" s="220">
        <f t="shared" si="187"/>
        <v>0</v>
      </c>
      <c r="CY45" s="221">
        <f t="shared" si="28"/>
        <v>1</v>
      </c>
      <c r="CZ45" s="221">
        <f t="shared" si="188"/>
        <v>0</v>
      </c>
      <c r="DA45" s="221">
        <f t="shared" si="30"/>
        <v>1</v>
      </c>
      <c r="DB45" s="221">
        <f t="shared" si="189"/>
        <v>0</v>
      </c>
      <c r="DC45" s="221">
        <f t="shared" si="32"/>
        <v>1</v>
      </c>
      <c r="DD45" s="221">
        <f t="shared" si="190"/>
        <v>0</v>
      </c>
      <c r="DE45" s="221">
        <f t="shared" si="34"/>
        <v>1</v>
      </c>
      <c r="DF45" s="221">
        <f t="shared" si="191"/>
        <v>0</v>
      </c>
      <c r="DG45" s="221">
        <f t="shared" si="36"/>
        <v>1</v>
      </c>
      <c r="DH45" s="221">
        <f t="shared" si="192"/>
        <v>0</v>
      </c>
      <c r="DI45" s="222">
        <f t="shared" si="38"/>
        <v>1</v>
      </c>
      <c r="DJ45" s="265">
        <f t="shared" si="139"/>
        <v>0</v>
      </c>
      <c r="DK45" s="266">
        <f t="shared" si="140"/>
        <v>0</v>
      </c>
      <c r="DL45" s="267">
        <f t="shared" si="141"/>
        <v>0</v>
      </c>
      <c r="DM45" s="224">
        <f t="shared" si="193"/>
        <v>0</v>
      </c>
      <c r="DN45" s="225">
        <f t="shared" si="194"/>
        <v>4</v>
      </c>
      <c r="DO45" s="225">
        <f t="shared" si="195"/>
        <v>0</v>
      </c>
      <c r="DP45" s="225">
        <f t="shared" si="196"/>
        <v>9</v>
      </c>
      <c r="DQ45" s="225">
        <f t="shared" si="197"/>
        <v>0</v>
      </c>
      <c r="DR45" s="225">
        <f t="shared" si="198"/>
        <v>6</v>
      </c>
      <c r="DS45" s="225">
        <f t="shared" si="199"/>
        <v>0</v>
      </c>
      <c r="DT45" s="225">
        <f t="shared" si="200"/>
        <v>1</v>
      </c>
      <c r="DU45" s="225">
        <f t="shared" si="201"/>
        <v>0</v>
      </c>
      <c r="DV45" s="225">
        <f t="shared" si="202"/>
        <v>1</v>
      </c>
      <c r="DW45" s="225">
        <f t="shared" si="203"/>
        <v>0</v>
      </c>
      <c r="DX45" s="225">
        <f t="shared" si="204"/>
        <v>1</v>
      </c>
      <c r="DY45" s="225">
        <f t="shared" si="205"/>
        <v>0</v>
      </c>
      <c r="DZ45" s="225">
        <f t="shared" si="52"/>
        <v>1</v>
      </c>
      <c r="EA45" s="225">
        <f t="shared" si="206"/>
        <v>0</v>
      </c>
      <c r="EB45" s="225">
        <f t="shared" si="54"/>
        <v>1</v>
      </c>
      <c r="EC45" s="225">
        <f t="shared" si="207"/>
        <v>0</v>
      </c>
      <c r="ED45" s="225">
        <f t="shared" si="56"/>
        <v>1</v>
      </c>
      <c r="EE45" s="225">
        <f t="shared" si="208"/>
        <v>0</v>
      </c>
      <c r="EF45" s="225">
        <f t="shared" si="58"/>
        <v>1</v>
      </c>
      <c r="EG45" s="225">
        <f t="shared" si="209"/>
        <v>0</v>
      </c>
      <c r="EH45" s="225">
        <f t="shared" si="60"/>
        <v>1</v>
      </c>
      <c r="EI45" s="225">
        <f t="shared" si="210"/>
        <v>0</v>
      </c>
      <c r="EJ45" s="225">
        <f t="shared" si="62"/>
        <v>1</v>
      </c>
      <c r="EK45" s="225">
        <f t="shared" si="142"/>
        <v>0</v>
      </c>
      <c r="EL45" s="225">
        <f t="shared" si="143"/>
        <v>0</v>
      </c>
      <c r="EM45" s="223">
        <f t="shared" si="144"/>
        <v>0</v>
      </c>
      <c r="EN45" s="224">
        <f t="shared" si="211"/>
        <v>0</v>
      </c>
      <c r="EO45" s="225">
        <f t="shared" si="212"/>
        <v>4</v>
      </c>
      <c r="EP45" s="225">
        <f t="shared" si="213"/>
        <v>0</v>
      </c>
      <c r="EQ45" s="225">
        <f t="shared" si="214"/>
        <v>9</v>
      </c>
      <c r="ER45" s="225">
        <f t="shared" si="215"/>
        <v>0</v>
      </c>
      <c r="ES45" s="225">
        <f t="shared" si="216"/>
        <v>6</v>
      </c>
      <c r="ET45" s="225">
        <f t="shared" si="217"/>
        <v>0</v>
      </c>
      <c r="EU45" s="225">
        <f t="shared" si="218"/>
        <v>1</v>
      </c>
      <c r="EV45" s="225">
        <f t="shared" si="219"/>
        <v>0</v>
      </c>
      <c r="EW45" s="225">
        <f t="shared" si="220"/>
        <v>1</v>
      </c>
      <c r="EX45" s="225">
        <f t="shared" si="221"/>
        <v>0</v>
      </c>
      <c r="EY45" s="225">
        <f t="shared" si="222"/>
        <v>1</v>
      </c>
      <c r="EZ45" s="225">
        <f t="shared" si="223"/>
        <v>0</v>
      </c>
      <c r="FA45" s="225">
        <f t="shared" si="76"/>
        <v>1</v>
      </c>
      <c r="FB45" s="225">
        <f t="shared" si="224"/>
        <v>0</v>
      </c>
      <c r="FC45" s="225">
        <f t="shared" si="78"/>
        <v>1</v>
      </c>
      <c r="FD45" s="225">
        <f t="shared" si="225"/>
        <v>0</v>
      </c>
      <c r="FE45" s="225">
        <f t="shared" si="80"/>
        <v>1</v>
      </c>
      <c r="FF45" s="225">
        <f t="shared" si="226"/>
        <v>0</v>
      </c>
      <c r="FG45" s="225">
        <f t="shared" si="82"/>
        <v>1</v>
      </c>
      <c r="FH45" s="225">
        <f t="shared" si="227"/>
        <v>0</v>
      </c>
      <c r="FI45" s="225">
        <f t="shared" si="84"/>
        <v>1</v>
      </c>
      <c r="FJ45" s="225">
        <f t="shared" si="228"/>
        <v>0</v>
      </c>
      <c r="FK45" s="225">
        <f t="shared" si="86"/>
        <v>1</v>
      </c>
      <c r="FL45" s="225">
        <f t="shared" si="145"/>
        <v>0</v>
      </c>
      <c r="FM45" s="225">
        <f t="shared" si="146"/>
        <v>0</v>
      </c>
      <c r="FN45" s="223">
        <f t="shared" si="147"/>
        <v>0</v>
      </c>
      <c r="FO45" s="224">
        <f t="shared" si="229"/>
        <v>0</v>
      </c>
      <c r="FP45" s="225">
        <f t="shared" si="230"/>
        <v>4</v>
      </c>
      <c r="FQ45" s="225">
        <f t="shared" si="231"/>
        <v>0</v>
      </c>
      <c r="FR45" s="225">
        <f t="shared" si="232"/>
        <v>9</v>
      </c>
      <c r="FS45" s="225">
        <f t="shared" si="233"/>
        <v>0</v>
      </c>
      <c r="FT45" s="225">
        <f t="shared" si="234"/>
        <v>6</v>
      </c>
      <c r="FU45" s="225">
        <f t="shared" si="235"/>
        <v>0</v>
      </c>
      <c r="FV45" s="225">
        <f t="shared" si="236"/>
        <v>1</v>
      </c>
      <c r="FW45" s="225">
        <f t="shared" si="237"/>
        <v>0</v>
      </c>
      <c r="FX45" s="225">
        <f t="shared" si="238"/>
        <v>1</v>
      </c>
      <c r="FY45" s="225">
        <f t="shared" si="239"/>
        <v>0</v>
      </c>
      <c r="FZ45" s="225">
        <f t="shared" si="240"/>
        <v>1</v>
      </c>
      <c r="GA45" s="225">
        <f t="shared" si="241"/>
        <v>0</v>
      </c>
      <c r="GB45" s="225">
        <f t="shared" si="100"/>
        <v>1</v>
      </c>
      <c r="GC45" s="225">
        <f t="shared" si="242"/>
        <v>0</v>
      </c>
      <c r="GD45" s="225">
        <f t="shared" si="102"/>
        <v>1</v>
      </c>
      <c r="GE45" s="225">
        <f t="shared" si="243"/>
        <v>0</v>
      </c>
      <c r="GF45" s="225">
        <f t="shared" si="104"/>
        <v>1</v>
      </c>
      <c r="GG45" s="225">
        <f t="shared" si="244"/>
        <v>0</v>
      </c>
      <c r="GH45" s="225">
        <f t="shared" si="106"/>
        <v>1</v>
      </c>
      <c r="GI45" s="225">
        <f t="shared" si="245"/>
        <v>0</v>
      </c>
      <c r="GJ45" s="225">
        <f t="shared" si="108"/>
        <v>1</v>
      </c>
      <c r="GK45" s="225">
        <f t="shared" si="246"/>
        <v>0</v>
      </c>
      <c r="GL45" s="225">
        <f t="shared" si="110"/>
        <v>1</v>
      </c>
      <c r="GM45" s="225">
        <f t="shared" si="148"/>
        <v>0</v>
      </c>
      <c r="GN45" s="225">
        <f t="shared" si="149"/>
        <v>0</v>
      </c>
      <c r="GO45" s="223">
        <f t="shared" si="150"/>
        <v>0</v>
      </c>
      <c r="GP45" s="224">
        <f t="shared" si="247"/>
        <v>0</v>
      </c>
      <c r="GQ45" s="225">
        <f t="shared" si="248"/>
        <v>4</v>
      </c>
      <c r="GR45" s="225">
        <f t="shared" si="249"/>
        <v>0</v>
      </c>
      <c r="GS45" s="225">
        <f t="shared" si="250"/>
        <v>9</v>
      </c>
      <c r="GT45" s="225">
        <f t="shared" si="251"/>
        <v>0</v>
      </c>
      <c r="GU45" s="225">
        <f t="shared" si="252"/>
        <v>6</v>
      </c>
      <c r="GV45" s="225">
        <f t="shared" si="253"/>
        <v>0</v>
      </c>
      <c r="GW45" s="225">
        <f t="shared" si="254"/>
        <v>1</v>
      </c>
      <c r="GX45" s="225">
        <f t="shared" si="255"/>
        <v>0</v>
      </c>
      <c r="GY45" s="225">
        <f t="shared" si="256"/>
        <v>1</v>
      </c>
      <c r="GZ45" s="225">
        <f t="shared" si="257"/>
        <v>0</v>
      </c>
      <c r="HA45" s="225">
        <f t="shared" si="258"/>
        <v>1</v>
      </c>
      <c r="HB45" s="225">
        <f t="shared" si="259"/>
        <v>0</v>
      </c>
      <c r="HC45" s="225">
        <f t="shared" si="124"/>
        <v>1</v>
      </c>
      <c r="HD45" s="225">
        <f t="shared" si="260"/>
        <v>0</v>
      </c>
      <c r="HE45" s="225">
        <f t="shared" si="126"/>
        <v>1</v>
      </c>
      <c r="HF45" s="225">
        <f t="shared" si="261"/>
        <v>0</v>
      </c>
      <c r="HG45" s="225">
        <f t="shared" si="128"/>
        <v>1</v>
      </c>
      <c r="HH45" s="225">
        <f t="shared" si="262"/>
        <v>0</v>
      </c>
      <c r="HI45" s="225">
        <f t="shared" si="130"/>
        <v>1</v>
      </c>
      <c r="HJ45" s="225">
        <f t="shared" si="263"/>
        <v>0</v>
      </c>
      <c r="HK45" s="225">
        <f t="shared" si="132"/>
        <v>1</v>
      </c>
      <c r="HL45" s="225">
        <f t="shared" si="264"/>
        <v>0</v>
      </c>
      <c r="HM45" s="225">
        <f t="shared" si="134"/>
        <v>1</v>
      </c>
      <c r="HN45" s="225">
        <f t="shared" si="151"/>
        <v>0</v>
      </c>
      <c r="HO45" s="225">
        <f t="shared" si="152"/>
        <v>0</v>
      </c>
      <c r="HP45" s="223">
        <f t="shared" si="153"/>
        <v>0</v>
      </c>
    </row>
    <row r="46" spans="1:224" ht="15" x14ac:dyDescent="0.25">
      <c r="A46" s="123">
        <f t="shared" si="135"/>
        <v>16</v>
      </c>
      <c r="B46" s="8">
        <f>Namen!B46</f>
        <v>16</v>
      </c>
      <c r="C46" s="170" t="str">
        <f>Namen!C46</f>
        <v>Laurie van Pijkeren</v>
      </c>
      <c r="D46" s="170" t="str">
        <f>Namen!D46&amp;" "&amp;Namen!E46</f>
        <v>Olvo Wezep</v>
      </c>
      <c r="E46" s="8" t="str">
        <f>Namen!F46</f>
        <v>.</v>
      </c>
      <c r="F46" s="170" t="str">
        <f>Namen!G46</f>
        <v>pre pre instap 1</v>
      </c>
      <c r="G46" s="8" t="str">
        <f>Namen!H46</f>
        <v>D4</v>
      </c>
      <c r="H46" s="8">
        <f>Namen!I46</f>
        <v>0</v>
      </c>
      <c r="I46" s="8"/>
      <c r="J46" s="8"/>
      <c r="K46" s="171">
        <f>Namen!J46</f>
        <v>39529</v>
      </c>
      <c r="L46" s="8">
        <f>Namen!K46</f>
        <v>0</v>
      </c>
      <c r="M46" s="8">
        <f>Namen!L46</f>
        <v>0</v>
      </c>
      <c r="N46" s="8">
        <f>IF(sorteersom&gt;0.5,Namen!M46,1)</f>
        <v>3</v>
      </c>
      <c r="O46" s="170">
        <f>Namen!N46</f>
        <v>0</v>
      </c>
      <c r="P46" s="202">
        <f>'Ronde 2'!I$14</f>
        <v>4.5</v>
      </c>
      <c r="Q46" s="203">
        <f>'Ronde 2'!R$14</f>
        <v>13</v>
      </c>
      <c r="R46" s="203">
        <f>'Ronde 2'!N$14</f>
        <v>0</v>
      </c>
      <c r="S46" s="204">
        <f>'Ronde 2'!I$15</f>
        <v>4.8</v>
      </c>
      <c r="T46" s="203">
        <f>'Ronde 2'!R$15</f>
        <v>13.3</v>
      </c>
      <c r="U46" s="203">
        <f>'Ronde 2'!N$15</f>
        <v>0</v>
      </c>
      <c r="V46" s="482">
        <f>'Ronde 2'!S$14</f>
        <v>13.15</v>
      </c>
      <c r="W46" s="202">
        <f>'Ronde 3'!I$34</f>
        <v>4.5</v>
      </c>
      <c r="X46" s="204">
        <f>'Ronde 3'!Q34</f>
        <v>8.3000000000000007</v>
      </c>
      <c r="Y46" s="273">
        <f>'Ronde 3'!N$34</f>
        <v>0</v>
      </c>
      <c r="Z46" s="273">
        <f>'Ronde 3'!P34</f>
        <v>10</v>
      </c>
      <c r="AA46" s="482">
        <f>'Ronde 3'!S$34</f>
        <v>12.8</v>
      </c>
      <c r="AB46" s="483">
        <f>'Ronde 4'!I$46</f>
        <v>5.0999999999999996</v>
      </c>
      <c r="AC46" s="273">
        <f>'Ronde 4'!Q46</f>
        <v>7.9</v>
      </c>
      <c r="AD46" s="273">
        <f>'Ronde 4'!N$46</f>
        <v>0</v>
      </c>
      <c r="AE46" s="273">
        <f>'Ronde 4'!P46</f>
        <v>10</v>
      </c>
      <c r="AF46" s="482">
        <f>'Ronde 4'!S$46</f>
        <v>13</v>
      </c>
      <c r="AG46" s="202">
        <f>'Ronde 1'!I$58</f>
        <v>4.5</v>
      </c>
      <c r="AH46" s="204">
        <f>'Ronde 1'!Q58</f>
        <v>9.1</v>
      </c>
      <c r="AI46" s="273">
        <f>'Ronde 1'!N$58</f>
        <v>0</v>
      </c>
      <c r="AJ46" s="273">
        <f>'Ronde 1'!P58</f>
        <v>10</v>
      </c>
      <c r="AK46" s="482">
        <f>'Ronde 1'!S$58</f>
        <v>13.6</v>
      </c>
      <c r="AL46" s="481">
        <f t="shared" si="0"/>
        <v>52.55</v>
      </c>
      <c r="AM46" s="8">
        <v>41</v>
      </c>
      <c r="AN46" s="175">
        <f t="shared" si="136"/>
        <v>7</v>
      </c>
      <c r="AO46" s="176">
        <f t="shared" ca="1" si="154"/>
        <v>0.74417904979437521</v>
      </c>
      <c r="AP46" s="176">
        <v>0.99657665692829234</v>
      </c>
      <c r="AQ46" s="177">
        <f t="shared" si="1"/>
        <v>0</v>
      </c>
      <c r="AR46" s="177">
        <f t="shared" si="168"/>
        <v>680</v>
      </c>
      <c r="AS46" s="178">
        <f t="shared" si="265"/>
        <v>687.99657665692826</v>
      </c>
      <c r="AT46" s="179">
        <f t="shared" si="169"/>
        <v>16</v>
      </c>
      <c r="AU46" s="180">
        <f t="shared" ref="AU46:BD55" si="266">VLOOKUP($AM46,$A$6:$AL$65,AU$1,FALSE)</f>
        <v>0</v>
      </c>
      <c r="AV46" s="208">
        <f t="shared" si="266"/>
        <v>0</v>
      </c>
      <c r="AW46" s="206">
        <f t="shared" si="266"/>
        <v>0</v>
      </c>
      <c r="AX46" s="270" t="str">
        <f t="shared" si="266"/>
        <v xml:space="preserve"> </v>
      </c>
      <c r="AY46" s="205">
        <f t="shared" si="266"/>
        <v>0</v>
      </c>
      <c r="AZ46" s="208">
        <f t="shared" si="266"/>
        <v>0</v>
      </c>
      <c r="BA46" s="208">
        <f t="shared" si="266"/>
        <v>0</v>
      </c>
      <c r="BB46" s="208">
        <f t="shared" si="266"/>
        <v>0</v>
      </c>
      <c r="BC46" s="209">
        <f t="shared" si="266"/>
        <v>0</v>
      </c>
      <c r="BD46" s="208">
        <f t="shared" si="266"/>
        <v>0</v>
      </c>
      <c r="BE46" s="206">
        <f t="shared" ref="BE46:BM55" si="267">VLOOKUP($AM46,$A$6:$AL$65,BE$1,FALSE)</f>
        <v>0</v>
      </c>
      <c r="BF46" s="208">
        <f t="shared" si="267"/>
        <v>0</v>
      </c>
      <c r="BG46" s="211">
        <f t="shared" si="267"/>
        <v>0</v>
      </c>
      <c r="BH46" s="212">
        <f t="shared" si="267"/>
        <v>0</v>
      </c>
      <c r="BI46" s="216">
        <f t="shared" si="267"/>
        <v>0</v>
      </c>
      <c r="BJ46" s="213">
        <f t="shared" si="267"/>
        <v>0</v>
      </c>
      <c r="BK46" s="212">
        <f t="shared" si="267"/>
        <v>0</v>
      </c>
      <c r="BL46" s="216">
        <f t="shared" si="267"/>
        <v>0</v>
      </c>
      <c r="BM46" s="214">
        <f t="shared" si="267"/>
        <v>0</v>
      </c>
      <c r="BN46" s="215">
        <f t="shared" si="170"/>
        <v>0</v>
      </c>
      <c r="BO46" s="211">
        <f t="shared" ref="BO46:BR65" si="268">VLOOKUP($AM46,$A$6:$AL$65,BO$1,FALSE)</f>
        <v>0</v>
      </c>
      <c r="BP46" s="292">
        <f t="shared" si="268"/>
        <v>0</v>
      </c>
      <c r="BQ46" s="216">
        <f t="shared" si="268"/>
        <v>0</v>
      </c>
      <c r="BR46" s="214">
        <f t="shared" si="268"/>
        <v>0</v>
      </c>
      <c r="BS46" s="215">
        <f t="shared" si="171"/>
        <v>0</v>
      </c>
      <c r="BT46" s="211">
        <f t="shared" ref="BT46:BW65" si="269">VLOOKUP($AM46,$A$6:$AL$65,BT$1,FALSE)</f>
        <v>0</v>
      </c>
      <c r="BU46" s="292">
        <f t="shared" si="269"/>
        <v>0</v>
      </c>
      <c r="BV46" s="216">
        <f t="shared" si="269"/>
        <v>0</v>
      </c>
      <c r="BW46" s="214">
        <f t="shared" si="269"/>
        <v>0</v>
      </c>
      <c r="BX46" s="215">
        <f t="shared" si="172"/>
        <v>0</v>
      </c>
      <c r="BY46" s="211">
        <f t="shared" ref="BY46:CB65" si="270">VLOOKUP($AM46,$A$6:$AL$65,BY$1,FALSE)</f>
        <v>0</v>
      </c>
      <c r="BZ46" s="292">
        <f t="shared" si="270"/>
        <v>0</v>
      </c>
      <c r="CA46" s="216">
        <f t="shared" si="270"/>
        <v>0</v>
      </c>
      <c r="CB46" s="214">
        <f t="shared" si="270"/>
        <v>0</v>
      </c>
      <c r="CC46" s="215">
        <f t="shared" si="173"/>
        <v>0</v>
      </c>
      <c r="CD46" s="217">
        <f t="shared" si="174"/>
        <v>0</v>
      </c>
      <c r="CE46" s="195">
        <f t="shared" si="155"/>
        <v>0</v>
      </c>
      <c r="CF46" s="162" t="str">
        <f t="shared" si="138"/>
        <v xml:space="preserve"> </v>
      </c>
      <c r="CG46" s="218">
        <f t="shared" ref="CG46:CH65" si="271">VLOOKUP($AM46,$A$6:$AL$65,CG$1,FALSE)</f>
        <v>0</v>
      </c>
      <c r="CH46" s="252">
        <f t="shared" si="271"/>
        <v>0</v>
      </c>
      <c r="CI46" s="219">
        <f t="shared" si="157"/>
        <v>0</v>
      </c>
      <c r="CJ46" s="250">
        <f t="shared" si="156"/>
        <v>0</v>
      </c>
      <c r="CK46" s="129"/>
      <c r="CL46" s="220">
        <f t="shared" si="175"/>
        <v>0</v>
      </c>
      <c r="CM46" s="221">
        <f t="shared" si="176"/>
        <v>4</v>
      </c>
      <c r="CN46" s="221">
        <f t="shared" si="177"/>
        <v>0</v>
      </c>
      <c r="CO46" s="221">
        <f t="shared" si="178"/>
        <v>9</v>
      </c>
      <c r="CP46" s="221">
        <f t="shared" si="179"/>
        <v>0</v>
      </c>
      <c r="CQ46" s="221">
        <f t="shared" si="180"/>
        <v>6</v>
      </c>
      <c r="CR46" s="221">
        <f t="shared" si="181"/>
        <v>0</v>
      </c>
      <c r="CS46" s="221">
        <f t="shared" si="182"/>
        <v>1</v>
      </c>
      <c r="CT46" s="221">
        <f t="shared" si="183"/>
        <v>0</v>
      </c>
      <c r="CU46" s="221">
        <f t="shared" si="184"/>
        <v>1</v>
      </c>
      <c r="CV46" s="221">
        <f t="shared" si="185"/>
        <v>0</v>
      </c>
      <c r="CW46" s="222">
        <f t="shared" si="186"/>
        <v>1</v>
      </c>
      <c r="CX46" s="220">
        <f t="shared" si="187"/>
        <v>0</v>
      </c>
      <c r="CY46" s="221">
        <f t="shared" si="28"/>
        <v>1</v>
      </c>
      <c r="CZ46" s="221">
        <f t="shared" si="188"/>
        <v>0</v>
      </c>
      <c r="DA46" s="221">
        <f t="shared" si="30"/>
        <v>1</v>
      </c>
      <c r="DB46" s="221">
        <f t="shared" si="189"/>
        <v>0</v>
      </c>
      <c r="DC46" s="221">
        <f t="shared" si="32"/>
        <v>1</v>
      </c>
      <c r="DD46" s="221">
        <f t="shared" si="190"/>
        <v>0</v>
      </c>
      <c r="DE46" s="221">
        <f t="shared" si="34"/>
        <v>1</v>
      </c>
      <c r="DF46" s="221">
        <f t="shared" si="191"/>
        <v>0</v>
      </c>
      <c r="DG46" s="221">
        <f t="shared" si="36"/>
        <v>1</v>
      </c>
      <c r="DH46" s="221">
        <f t="shared" si="192"/>
        <v>0</v>
      </c>
      <c r="DI46" s="222">
        <f t="shared" si="38"/>
        <v>1</v>
      </c>
      <c r="DJ46" s="265">
        <f t="shared" si="139"/>
        <v>0</v>
      </c>
      <c r="DK46" s="266">
        <f t="shared" si="140"/>
        <v>0</v>
      </c>
      <c r="DL46" s="267">
        <f t="shared" si="141"/>
        <v>0</v>
      </c>
      <c r="DM46" s="224">
        <f t="shared" si="193"/>
        <v>0</v>
      </c>
      <c r="DN46" s="225">
        <f t="shared" si="194"/>
        <v>4</v>
      </c>
      <c r="DO46" s="225">
        <f t="shared" si="195"/>
        <v>0</v>
      </c>
      <c r="DP46" s="225">
        <f t="shared" si="196"/>
        <v>9</v>
      </c>
      <c r="DQ46" s="225">
        <f t="shared" si="197"/>
        <v>0</v>
      </c>
      <c r="DR46" s="225">
        <f t="shared" si="198"/>
        <v>6</v>
      </c>
      <c r="DS46" s="225">
        <f t="shared" si="199"/>
        <v>0</v>
      </c>
      <c r="DT46" s="225">
        <f t="shared" si="200"/>
        <v>1</v>
      </c>
      <c r="DU46" s="225">
        <f t="shared" si="201"/>
        <v>0</v>
      </c>
      <c r="DV46" s="225">
        <f t="shared" si="202"/>
        <v>1</v>
      </c>
      <c r="DW46" s="225">
        <f t="shared" si="203"/>
        <v>0</v>
      </c>
      <c r="DX46" s="225">
        <f t="shared" si="204"/>
        <v>1</v>
      </c>
      <c r="DY46" s="225">
        <f t="shared" si="205"/>
        <v>0</v>
      </c>
      <c r="DZ46" s="225">
        <f t="shared" si="52"/>
        <v>1</v>
      </c>
      <c r="EA46" s="225">
        <f t="shared" si="206"/>
        <v>0</v>
      </c>
      <c r="EB46" s="225">
        <f t="shared" si="54"/>
        <v>1</v>
      </c>
      <c r="EC46" s="225">
        <f t="shared" si="207"/>
        <v>0</v>
      </c>
      <c r="ED46" s="225">
        <f t="shared" si="56"/>
        <v>1</v>
      </c>
      <c r="EE46" s="225">
        <f t="shared" si="208"/>
        <v>0</v>
      </c>
      <c r="EF46" s="225">
        <f t="shared" si="58"/>
        <v>1</v>
      </c>
      <c r="EG46" s="225">
        <f t="shared" si="209"/>
        <v>0</v>
      </c>
      <c r="EH46" s="225">
        <f t="shared" si="60"/>
        <v>1</v>
      </c>
      <c r="EI46" s="225">
        <f t="shared" si="210"/>
        <v>0</v>
      </c>
      <c r="EJ46" s="225">
        <f t="shared" si="62"/>
        <v>1</v>
      </c>
      <c r="EK46" s="225">
        <f t="shared" si="142"/>
        <v>0</v>
      </c>
      <c r="EL46" s="225">
        <f t="shared" si="143"/>
        <v>0</v>
      </c>
      <c r="EM46" s="223">
        <f t="shared" si="144"/>
        <v>0</v>
      </c>
      <c r="EN46" s="224">
        <f t="shared" si="211"/>
        <v>0</v>
      </c>
      <c r="EO46" s="225">
        <f t="shared" si="212"/>
        <v>4</v>
      </c>
      <c r="EP46" s="225">
        <f t="shared" si="213"/>
        <v>0</v>
      </c>
      <c r="EQ46" s="225">
        <f t="shared" si="214"/>
        <v>9</v>
      </c>
      <c r="ER46" s="225">
        <f t="shared" si="215"/>
        <v>0</v>
      </c>
      <c r="ES46" s="225">
        <f t="shared" si="216"/>
        <v>6</v>
      </c>
      <c r="ET46" s="225">
        <f t="shared" si="217"/>
        <v>0</v>
      </c>
      <c r="EU46" s="225">
        <f t="shared" si="218"/>
        <v>1</v>
      </c>
      <c r="EV46" s="225">
        <f t="shared" si="219"/>
        <v>0</v>
      </c>
      <c r="EW46" s="225">
        <f t="shared" si="220"/>
        <v>1</v>
      </c>
      <c r="EX46" s="225">
        <f t="shared" si="221"/>
        <v>0</v>
      </c>
      <c r="EY46" s="225">
        <f t="shared" si="222"/>
        <v>1</v>
      </c>
      <c r="EZ46" s="225">
        <f t="shared" si="223"/>
        <v>0</v>
      </c>
      <c r="FA46" s="225">
        <f t="shared" si="76"/>
        <v>1</v>
      </c>
      <c r="FB46" s="225">
        <f t="shared" si="224"/>
        <v>0</v>
      </c>
      <c r="FC46" s="225">
        <f t="shared" si="78"/>
        <v>1</v>
      </c>
      <c r="FD46" s="225">
        <f t="shared" si="225"/>
        <v>0</v>
      </c>
      <c r="FE46" s="225">
        <f t="shared" si="80"/>
        <v>1</v>
      </c>
      <c r="FF46" s="225">
        <f t="shared" si="226"/>
        <v>0</v>
      </c>
      <c r="FG46" s="225">
        <f t="shared" si="82"/>
        <v>1</v>
      </c>
      <c r="FH46" s="225">
        <f t="shared" si="227"/>
        <v>0</v>
      </c>
      <c r="FI46" s="225">
        <f t="shared" si="84"/>
        <v>1</v>
      </c>
      <c r="FJ46" s="225">
        <f t="shared" si="228"/>
        <v>0</v>
      </c>
      <c r="FK46" s="225">
        <f t="shared" si="86"/>
        <v>1</v>
      </c>
      <c r="FL46" s="225">
        <f t="shared" si="145"/>
        <v>0</v>
      </c>
      <c r="FM46" s="225">
        <f t="shared" si="146"/>
        <v>0</v>
      </c>
      <c r="FN46" s="223">
        <f t="shared" si="147"/>
        <v>0</v>
      </c>
      <c r="FO46" s="224">
        <f t="shared" si="229"/>
        <v>0</v>
      </c>
      <c r="FP46" s="225">
        <f t="shared" si="230"/>
        <v>4</v>
      </c>
      <c r="FQ46" s="225">
        <f t="shared" si="231"/>
        <v>0</v>
      </c>
      <c r="FR46" s="225">
        <f t="shared" si="232"/>
        <v>9</v>
      </c>
      <c r="FS46" s="225">
        <f t="shared" si="233"/>
        <v>0</v>
      </c>
      <c r="FT46" s="225">
        <f t="shared" si="234"/>
        <v>6</v>
      </c>
      <c r="FU46" s="225">
        <f t="shared" si="235"/>
        <v>0</v>
      </c>
      <c r="FV46" s="225">
        <f t="shared" si="236"/>
        <v>1</v>
      </c>
      <c r="FW46" s="225">
        <f t="shared" si="237"/>
        <v>0</v>
      </c>
      <c r="FX46" s="225">
        <f t="shared" si="238"/>
        <v>1</v>
      </c>
      <c r="FY46" s="225">
        <f t="shared" si="239"/>
        <v>0</v>
      </c>
      <c r="FZ46" s="225">
        <f t="shared" si="240"/>
        <v>1</v>
      </c>
      <c r="GA46" s="225">
        <f t="shared" si="241"/>
        <v>0</v>
      </c>
      <c r="GB46" s="225">
        <f t="shared" si="100"/>
        <v>1</v>
      </c>
      <c r="GC46" s="225">
        <f t="shared" si="242"/>
        <v>0</v>
      </c>
      <c r="GD46" s="225">
        <f t="shared" si="102"/>
        <v>1</v>
      </c>
      <c r="GE46" s="225">
        <f t="shared" si="243"/>
        <v>0</v>
      </c>
      <c r="GF46" s="225">
        <f t="shared" si="104"/>
        <v>1</v>
      </c>
      <c r="GG46" s="225">
        <f t="shared" si="244"/>
        <v>0</v>
      </c>
      <c r="GH46" s="225">
        <f t="shared" si="106"/>
        <v>1</v>
      </c>
      <c r="GI46" s="225">
        <f t="shared" si="245"/>
        <v>0</v>
      </c>
      <c r="GJ46" s="225">
        <f t="shared" si="108"/>
        <v>1</v>
      </c>
      <c r="GK46" s="225">
        <f t="shared" si="246"/>
        <v>0</v>
      </c>
      <c r="GL46" s="225">
        <f t="shared" si="110"/>
        <v>1</v>
      </c>
      <c r="GM46" s="225">
        <f t="shared" si="148"/>
        <v>0</v>
      </c>
      <c r="GN46" s="225">
        <f t="shared" si="149"/>
        <v>0</v>
      </c>
      <c r="GO46" s="223">
        <f t="shared" si="150"/>
        <v>0</v>
      </c>
      <c r="GP46" s="224">
        <f t="shared" si="247"/>
        <v>0</v>
      </c>
      <c r="GQ46" s="225">
        <f t="shared" si="248"/>
        <v>4</v>
      </c>
      <c r="GR46" s="225">
        <f t="shared" si="249"/>
        <v>0</v>
      </c>
      <c r="GS46" s="225">
        <f t="shared" si="250"/>
        <v>9</v>
      </c>
      <c r="GT46" s="225">
        <f t="shared" si="251"/>
        <v>0</v>
      </c>
      <c r="GU46" s="225">
        <f t="shared" si="252"/>
        <v>6</v>
      </c>
      <c r="GV46" s="225">
        <f t="shared" si="253"/>
        <v>0</v>
      </c>
      <c r="GW46" s="225">
        <f t="shared" si="254"/>
        <v>1</v>
      </c>
      <c r="GX46" s="225">
        <f t="shared" si="255"/>
        <v>0</v>
      </c>
      <c r="GY46" s="225">
        <f t="shared" si="256"/>
        <v>1</v>
      </c>
      <c r="GZ46" s="225">
        <f t="shared" si="257"/>
        <v>0</v>
      </c>
      <c r="HA46" s="225">
        <f t="shared" si="258"/>
        <v>1</v>
      </c>
      <c r="HB46" s="225">
        <f t="shared" si="259"/>
        <v>0</v>
      </c>
      <c r="HC46" s="225">
        <f t="shared" si="124"/>
        <v>1</v>
      </c>
      <c r="HD46" s="225">
        <f t="shared" si="260"/>
        <v>0</v>
      </c>
      <c r="HE46" s="225">
        <f t="shared" si="126"/>
        <v>1</v>
      </c>
      <c r="HF46" s="225">
        <f t="shared" si="261"/>
        <v>0</v>
      </c>
      <c r="HG46" s="225">
        <f t="shared" si="128"/>
        <v>1</v>
      </c>
      <c r="HH46" s="225">
        <f t="shared" si="262"/>
        <v>0</v>
      </c>
      <c r="HI46" s="225">
        <f t="shared" si="130"/>
        <v>1</v>
      </c>
      <c r="HJ46" s="225">
        <f t="shared" si="263"/>
        <v>0</v>
      </c>
      <c r="HK46" s="225">
        <f t="shared" si="132"/>
        <v>1</v>
      </c>
      <c r="HL46" s="225">
        <f t="shared" si="264"/>
        <v>0</v>
      </c>
      <c r="HM46" s="225">
        <f t="shared" si="134"/>
        <v>1</v>
      </c>
      <c r="HN46" s="225">
        <f t="shared" si="151"/>
        <v>0</v>
      </c>
      <c r="HO46" s="225">
        <f t="shared" si="152"/>
        <v>0</v>
      </c>
      <c r="HP46" s="223">
        <f t="shared" si="153"/>
        <v>0</v>
      </c>
    </row>
    <row r="47" spans="1:224" ht="15" x14ac:dyDescent="0.25">
      <c r="A47" s="123">
        <f t="shared" si="135"/>
        <v>43</v>
      </c>
      <c r="B47" s="8">
        <f>Namen!B47</f>
        <v>0</v>
      </c>
      <c r="C47" s="170">
        <f>Namen!C47</f>
        <v>0</v>
      </c>
      <c r="D47" s="170" t="str">
        <f>Namen!D47&amp;" "&amp;Namen!E47</f>
        <v xml:space="preserve"> </v>
      </c>
      <c r="E47" s="8">
        <f>Namen!F47</f>
        <v>0</v>
      </c>
      <c r="F47" s="170">
        <f>Namen!G47</f>
        <v>0</v>
      </c>
      <c r="G47" s="8">
        <f>Namen!H47</f>
        <v>0</v>
      </c>
      <c r="H47" s="8">
        <f>Namen!I47</f>
        <v>0</v>
      </c>
      <c r="I47" s="8"/>
      <c r="J47" s="8"/>
      <c r="K47" s="171">
        <f>Namen!J47</f>
        <v>0</v>
      </c>
      <c r="L47" s="8">
        <f>Namen!K47</f>
        <v>0</v>
      </c>
      <c r="M47" s="8">
        <f>Namen!L47</f>
        <v>0</v>
      </c>
      <c r="N47" s="8">
        <f>IF(sorteersom&gt;0.5,Namen!M47,1)</f>
        <v>0</v>
      </c>
      <c r="O47" s="170">
        <f>Namen!N47</f>
        <v>0</v>
      </c>
      <c r="P47" s="202">
        <f>'Ronde 2'!I$16</f>
        <v>0</v>
      </c>
      <c r="Q47" s="203">
        <f>'Ronde 2'!R$16</f>
        <v>0</v>
      </c>
      <c r="R47" s="203">
        <f>'Ronde 2'!N$16</f>
        <v>0</v>
      </c>
      <c r="S47" s="204">
        <f>'Ronde 2'!I$17</f>
        <v>0</v>
      </c>
      <c r="T47" s="203">
        <f>'Ronde 2'!R$17</f>
        <v>0</v>
      </c>
      <c r="U47" s="203">
        <f>'Ronde 2'!N$17</f>
        <v>0</v>
      </c>
      <c r="V47" s="482">
        <f>'Ronde 2'!S$16</f>
        <v>0</v>
      </c>
      <c r="W47" s="202">
        <f>'Ronde 3'!I$35</f>
        <v>0</v>
      </c>
      <c r="X47" s="204">
        <f>'Ronde 3'!Q35</f>
        <v>0</v>
      </c>
      <c r="Y47" s="273">
        <f>'Ronde 3'!N$35</f>
        <v>0</v>
      </c>
      <c r="Z47" s="273">
        <f>'Ronde 3'!P35</f>
        <v>0</v>
      </c>
      <c r="AA47" s="482">
        <f>'Ronde 3'!S$35</f>
        <v>0</v>
      </c>
      <c r="AB47" s="483">
        <f>'Ronde 4'!I$47</f>
        <v>0</v>
      </c>
      <c r="AC47" s="273">
        <f>'Ronde 4'!Q47</f>
        <v>0</v>
      </c>
      <c r="AD47" s="273">
        <f>'Ronde 4'!N$47</f>
        <v>0</v>
      </c>
      <c r="AE47" s="273">
        <f>'Ronde 4'!P47</f>
        <v>0</v>
      </c>
      <c r="AF47" s="482">
        <f>'Ronde 4'!S$47</f>
        <v>0</v>
      </c>
      <c r="AG47" s="202">
        <f>'Ronde 1'!I$59</f>
        <v>0</v>
      </c>
      <c r="AH47" s="204">
        <f>'Ronde 1'!Q59</f>
        <v>0</v>
      </c>
      <c r="AI47" s="273">
        <f>'Ronde 1'!N$59</f>
        <v>0</v>
      </c>
      <c r="AJ47" s="273">
        <f>'Ronde 1'!P59</f>
        <v>0</v>
      </c>
      <c r="AK47" s="482">
        <f>'Ronde 1'!S$59</f>
        <v>0</v>
      </c>
      <c r="AL47" s="481">
        <f t="shared" si="0"/>
        <v>0</v>
      </c>
      <c r="AM47" s="8">
        <v>42</v>
      </c>
      <c r="AN47" s="175">
        <f t="shared" si="136"/>
        <v>17</v>
      </c>
      <c r="AO47" s="176">
        <f t="shared" ca="1" si="154"/>
        <v>0.20713920225167326</v>
      </c>
      <c r="AP47" s="176">
        <v>0.49368660210439241</v>
      </c>
      <c r="AQ47" s="177">
        <f t="shared" si="1"/>
        <v>140</v>
      </c>
      <c r="AR47" s="177">
        <f t="shared" si="168"/>
        <v>3000</v>
      </c>
      <c r="AS47" s="178">
        <f t="shared" si="265"/>
        <v>3157.4936866021044</v>
      </c>
      <c r="AT47" s="179">
        <f t="shared" si="169"/>
        <v>43</v>
      </c>
      <c r="AU47" s="180">
        <f t="shared" si="266"/>
        <v>0</v>
      </c>
      <c r="AV47" s="208">
        <f t="shared" si="266"/>
        <v>0</v>
      </c>
      <c r="AW47" s="206">
        <f t="shared" si="266"/>
        <v>0</v>
      </c>
      <c r="AX47" s="270" t="str">
        <f t="shared" si="266"/>
        <v xml:space="preserve"> </v>
      </c>
      <c r="AY47" s="205">
        <f t="shared" si="266"/>
        <v>0</v>
      </c>
      <c r="AZ47" s="208">
        <f t="shared" si="266"/>
        <v>0</v>
      </c>
      <c r="BA47" s="208">
        <f t="shared" si="266"/>
        <v>0</v>
      </c>
      <c r="BB47" s="208">
        <f t="shared" si="266"/>
        <v>0</v>
      </c>
      <c r="BC47" s="209">
        <f t="shared" si="266"/>
        <v>0</v>
      </c>
      <c r="BD47" s="208">
        <f t="shared" si="266"/>
        <v>0</v>
      </c>
      <c r="BE47" s="206">
        <f t="shared" si="267"/>
        <v>0</v>
      </c>
      <c r="BF47" s="208">
        <f t="shared" si="267"/>
        <v>0</v>
      </c>
      <c r="BG47" s="211">
        <f t="shared" si="267"/>
        <v>0</v>
      </c>
      <c r="BH47" s="212">
        <f t="shared" si="267"/>
        <v>0</v>
      </c>
      <c r="BI47" s="216">
        <f t="shared" si="267"/>
        <v>0</v>
      </c>
      <c r="BJ47" s="213">
        <f t="shared" si="267"/>
        <v>0</v>
      </c>
      <c r="BK47" s="212">
        <f t="shared" si="267"/>
        <v>0</v>
      </c>
      <c r="BL47" s="216">
        <f t="shared" si="267"/>
        <v>0</v>
      </c>
      <c r="BM47" s="214">
        <f t="shared" si="267"/>
        <v>0</v>
      </c>
      <c r="BN47" s="215">
        <f t="shared" si="170"/>
        <v>0</v>
      </c>
      <c r="BO47" s="211">
        <f t="shared" si="268"/>
        <v>0</v>
      </c>
      <c r="BP47" s="292">
        <f t="shared" si="268"/>
        <v>0</v>
      </c>
      <c r="BQ47" s="216">
        <f t="shared" si="268"/>
        <v>0</v>
      </c>
      <c r="BR47" s="214">
        <f t="shared" si="268"/>
        <v>0</v>
      </c>
      <c r="BS47" s="215">
        <f t="shared" si="171"/>
        <v>0</v>
      </c>
      <c r="BT47" s="211">
        <f t="shared" si="269"/>
        <v>0</v>
      </c>
      <c r="BU47" s="292">
        <f t="shared" si="269"/>
        <v>0</v>
      </c>
      <c r="BV47" s="216">
        <f t="shared" si="269"/>
        <v>0</v>
      </c>
      <c r="BW47" s="214">
        <f t="shared" si="269"/>
        <v>0</v>
      </c>
      <c r="BX47" s="215">
        <f t="shared" si="172"/>
        <v>0</v>
      </c>
      <c r="BY47" s="211">
        <f t="shared" si="270"/>
        <v>0</v>
      </c>
      <c r="BZ47" s="292">
        <f t="shared" si="270"/>
        <v>0</v>
      </c>
      <c r="CA47" s="216">
        <f t="shared" si="270"/>
        <v>0</v>
      </c>
      <c r="CB47" s="214">
        <f t="shared" si="270"/>
        <v>0</v>
      </c>
      <c r="CC47" s="215">
        <f t="shared" si="173"/>
        <v>0</v>
      </c>
      <c r="CD47" s="217">
        <f t="shared" si="174"/>
        <v>0</v>
      </c>
      <c r="CE47" s="195">
        <f t="shared" si="155"/>
        <v>0</v>
      </c>
      <c r="CF47" s="162" t="str">
        <f t="shared" si="138"/>
        <v xml:space="preserve"> </v>
      </c>
      <c r="CG47" s="218">
        <f t="shared" si="271"/>
        <v>0</v>
      </c>
      <c r="CH47" s="252">
        <f t="shared" si="271"/>
        <v>0</v>
      </c>
      <c r="CI47" s="219">
        <f t="shared" si="157"/>
        <v>0</v>
      </c>
      <c r="CJ47" s="250">
        <f t="shared" si="156"/>
        <v>0</v>
      </c>
      <c r="CK47" s="129"/>
      <c r="CL47" s="220">
        <f t="shared" si="175"/>
        <v>0</v>
      </c>
      <c r="CM47" s="221">
        <f t="shared" si="176"/>
        <v>4</v>
      </c>
      <c r="CN47" s="221">
        <f t="shared" si="177"/>
        <v>0</v>
      </c>
      <c r="CO47" s="221">
        <f t="shared" si="178"/>
        <v>9</v>
      </c>
      <c r="CP47" s="221">
        <f t="shared" si="179"/>
        <v>0</v>
      </c>
      <c r="CQ47" s="221">
        <f t="shared" si="180"/>
        <v>6</v>
      </c>
      <c r="CR47" s="221">
        <f t="shared" si="181"/>
        <v>0</v>
      </c>
      <c r="CS47" s="221">
        <f t="shared" si="182"/>
        <v>1</v>
      </c>
      <c r="CT47" s="221">
        <f t="shared" si="183"/>
        <v>0</v>
      </c>
      <c r="CU47" s="221">
        <f t="shared" si="184"/>
        <v>1</v>
      </c>
      <c r="CV47" s="221">
        <f t="shared" si="185"/>
        <v>0</v>
      </c>
      <c r="CW47" s="222">
        <f t="shared" si="186"/>
        <v>1</v>
      </c>
      <c r="CX47" s="220">
        <f t="shared" si="187"/>
        <v>0</v>
      </c>
      <c r="CY47" s="221">
        <f t="shared" si="28"/>
        <v>1</v>
      </c>
      <c r="CZ47" s="221">
        <f t="shared" si="188"/>
        <v>0</v>
      </c>
      <c r="DA47" s="221">
        <f t="shared" si="30"/>
        <v>1</v>
      </c>
      <c r="DB47" s="221">
        <f t="shared" si="189"/>
        <v>0</v>
      </c>
      <c r="DC47" s="221">
        <f t="shared" si="32"/>
        <v>1</v>
      </c>
      <c r="DD47" s="221">
        <f t="shared" si="190"/>
        <v>0</v>
      </c>
      <c r="DE47" s="221">
        <f t="shared" si="34"/>
        <v>1</v>
      </c>
      <c r="DF47" s="221">
        <f t="shared" si="191"/>
        <v>0</v>
      </c>
      <c r="DG47" s="221">
        <f t="shared" si="36"/>
        <v>1</v>
      </c>
      <c r="DH47" s="221">
        <f t="shared" si="192"/>
        <v>0</v>
      </c>
      <c r="DI47" s="222">
        <f t="shared" si="38"/>
        <v>1</v>
      </c>
      <c r="DJ47" s="265">
        <f t="shared" si="139"/>
        <v>0</v>
      </c>
      <c r="DK47" s="266">
        <f t="shared" si="140"/>
        <v>0</v>
      </c>
      <c r="DL47" s="267">
        <f t="shared" si="141"/>
        <v>0</v>
      </c>
      <c r="DM47" s="224">
        <f t="shared" si="193"/>
        <v>0</v>
      </c>
      <c r="DN47" s="225">
        <f t="shared" si="194"/>
        <v>4</v>
      </c>
      <c r="DO47" s="225">
        <f t="shared" si="195"/>
        <v>0</v>
      </c>
      <c r="DP47" s="225">
        <f t="shared" si="196"/>
        <v>9</v>
      </c>
      <c r="DQ47" s="225">
        <f t="shared" si="197"/>
        <v>0</v>
      </c>
      <c r="DR47" s="225">
        <f t="shared" si="198"/>
        <v>6</v>
      </c>
      <c r="DS47" s="225">
        <f t="shared" si="199"/>
        <v>0</v>
      </c>
      <c r="DT47" s="225">
        <f t="shared" si="200"/>
        <v>1</v>
      </c>
      <c r="DU47" s="225">
        <f t="shared" si="201"/>
        <v>0</v>
      </c>
      <c r="DV47" s="225">
        <f t="shared" si="202"/>
        <v>1</v>
      </c>
      <c r="DW47" s="225">
        <f t="shared" si="203"/>
        <v>0</v>
      </c>
      <c r="DX47" s="225">
        <f t="shared" si="204"/>
        <v>1</v>
      </c>
      <c r="DY47" s="225">
        <f t="shared" si="205"/>
        <v>0</v>
      </c>
      <c r="DZ47" s="225">
        <f t="shared" si="52"/>
        <v>1</v>
      </c>
      <c r="EA47" s="225">
        <f t="shared" si="206"/>
        <v>0</v>
      </c>
      <c r="EB47" s="225">
        <f t="shared" si="54"/>
        <v>1</v>
      </c>
      <c r="EC47" s="225">
        <f t="shared" si="207"/>
        <v>0</v>
      </c>
      <c r="ED47" s="225">
        <f t="shared" si="56"/>
        <v>1</v>
      </c>
      <c r="EE47" s="225">
        <f t="shared" si="208"/>
        <v>0</v>
      </c>
      <c r="EF47" s="225">
        <f t="shared" si="58"/>
        <v>1</v>
      </c>
      <c r="EG47" s="225">
        <f t="shared" si="209"/>
        <v>0</v>
      </c>
      <c r="EH47" s="225">
        <f t="shared" si="60"/>
        <v>1</v>
      </c>
      <c r="EI47" s="225">
        <f t="shared" si="210"/>
        <v>0</v>
      </c>
      <c r="EJ47" s="225">
        <f t="shared" si="62"/>
        <v>1</v>
      </c>
      <c r="EK47" s="225">
        <f t="shared" si="142"/>
        <v>0</v>
      </c>
      <c r="EL47" s="225">
        <f t="shared" si="143"/>
        <v>0</v>
      </c>
      <c r="EM47" s="223">
        <f t="shared" si="144"/>
        <v>0</v>
      </c>
      <c r="EN47" s="224">
        <f t="shared" si="211"/>
        <v>0</v>
      </c>
      <c r="EO47" s="225">
        <f t="shared" si="212"/>
        <v>4</v>
      </c>
      <c r="EP47" s="225">
        <f t="shared" si="213"/>
        <v>0</v>
      </c>
      <c r="EQ47" s="225">
        <f t="shared" si="214"/>
        <v>9</v>
      </c>
      <c r="ER47" s="225">
        <f t="shared" si="215"/>
        <v>0</v>
      </c>
      <c r="ES47" s="225">
        <f t="shared" si="216"/>
        <v>6</v>
      </c>
      <c r="ET47" s="225">
        <f t="shared" si="217"/>
        <v>0</v>
      </c>
      <c r="EU47" s="225">
        <f t="shared" si="218"/>
        <v>1</v>
      </c>
      <c r="EV47" s="225">
        <f t="shared" si="219"/>
        <v>0</v>
      </c>
      <c r="EW47" s="225">
        <f t="shared" si="220"/>
        <v>1</v>
      </c>
      <c r="EX47" s="225">
        <f t="shared" si="221"/>
        <v>0</v>
      </c>
      <c r="EY47" s="225">
        <f t="shared" si="222"/>
        <v>1</v>
      </c>
      <c r="EZ47" s="225">
        <f t="shared" si="223"/>
        <v>0</v>
      </c>
      <c r="FA47" s="225">
        <f t="shared" si="76"/>
        <v>1</v>
      </c>
      <c r="FB47" s="225">
        <f t="shared" si="224"/>
        <v>0</v>
      </c>
      <c r="FC47" s="225">
        <f t="shared" si="78"/>
        <v>1</v>
      </c>
      <c r="FD47" s="225">
        <f t="shared" si="225"/>
        <v>0</v>
      </c>
      <c r="FE47" s="225">
        <f t="shared" si="80"/>
        <v>1</v>
      </c>
      <c r="FF47" s="225">
        <f t="shared" si="226"/>
        <v>0</v>
      </c>
      <c r="FG47" s="225">
        <f t="shared" si="82"/>
        <v>1</v>
      </c>
      <c r="FH47" s="225">
        <f t="shared" si="227"/>
        <v>0</v>
      </c>
      <c r="FI47" s="225">
        <f t="shared" si="84"/>
        <v>1</v>
      </c>
      <c r="FJ47" s="225">
        <f t="shared" si="228"/>
        <v>0</v>
      </c>
      <c r="FK47" s="225">
        <f t="shared" si="86"/>
        <v>1</v>
      </c>
      <c r="FL47" s="225">
        <f t="shared" si="145"/>
        <v>0</v>
      </c>
      <c r="FM47" s="225">
        <f t="shared" si="146"/>
        <v>0</v>
      </c>
      <c r="FN47" s="223">
        <f t="shared" si="147"/>
        <v>0</v>
      </c>
      <c r="FO47" s="224">
        <f t="shared" si="229"/>
        <v>0</v>
      </c>
      <c r="FP47" s="225">
        <f t="shared" si="230"/>
        <v>4</v>
      </c>
      <c r="FQ47" s="225">
        <f t="shared" si="231"/>
        <v>0</v>
      </c>
      <c r="FR47" s="225">
        <f t="shared" si="232"/>
        <v>9</v>
      </c>
      <c r="FS47" s="225">
        <f t="shared" si="233"/>
        <v>0</v>
      </c>
      <c r="FT47" s="225">
        <f t="shared" si="234"/>
        <v>6</v>
      </c>
      <c r="FU47" s="225">
        <f t="shared" si="235"/>
        <v>0</v>
      </c>
      <c r="FV47" s="225">
        <f t="shared" si="236"/>
        <v>1</v>
      </c>
      <c r="FW47" s="225">
        <f t="shared" si="237"/>
        <v>0</v>
      </c>
      <c r="FX47" s="225">
        <f t="shared" si="238"/>
        <v>1</v>
      </c>
      <c r="FY47" s="225">
        <f t="shared" si="239"/>
        <v>0</v>
      </c>
      <c r="FZ47" s="225">
        <f t="shared" si="240"/>
        <v>1</v>
      </c>
      <c r="GA47" s="225">
        <f t="shared" si="241"/>
        <v>0</v>
      </c>
      <c r="GB47" s="225">
        <f t="shared" si="100"/>
        <v>1</v>
      </c>
      <c r="GC47" s="225">
        <f t="shared" si="242"/>
        <v>0</v>
      </c>
      <c r="GD47" s="225">
        <f t="shared" si="102"/>
        <v>1</v>
      </c>
      <c r="GE47" s="225">
        <f t="shared" si="243"/>
        <v>0</v>
      </c>
      <c r="GF47" s="225">
        <f t="shared" si="104"/>
        <v>1</v>
      </c>
      <c r="GG47" s="225">
        <f t="shared" si="244"/>
        <v>0</v>
      </c>
      <c r="GH47" s="225">
        <f t="shared" si="106"/>
        <v>1</v>
      </c>
      <c r="GI47" s="225">
        <f t="shared" si="245"/>
        <v>0</v>
      </c>
      <c r="GJ47" s="225">
        <f t="shared" si="108"/>
        <v>1</v>
      </c>
      <c r="GK47" s="225">
        <f t="shared" si="246"/>
        <v>0</v>
      </c>
      <c r="GL47" s="225">
        <f t="shared" si="110"/>
        <v>1</v>
      </c>
      <c r="GM47" s="225">
        <f t="shared" si="148"/>
        <v>0</v>
      </c>
      <c r="GN47" s="225">
        <f t="shared" si="149"/>
        <v>0</v>
      </c>
      <c r="GO47" s="223">
        <f t="shared" si="150"/>
        <v>0</v>
      </c>
      <c r="GP47" s="224">
        <f t="shared" si="247"/>
        <v>0</v>
      </c>
      <c r="GQ47" s="225">
        <f t="shared" si="248"/>
        <v>4</v>
      </c>
      <c r="GR47" s="225">
        <f t="shared" si="249"/>
        <v>0</v>
      </c>
      <c r="GS47" s="225">
        <f t="shared" si="250"/>
        <v>9</v>
      </c>
      <c r="GT47" s="225">
        <f t="shared" si="251"/>
        <v>0</v>
      </c>
      <c r="GU47" s="225">
        <f t="shared" si="252"/>
        <v>6</v>
      </c>
      <c r="GV47" s="225">
        <f t="shared" si="253"/>
        <v>0</v>
      </c>
      <c r="GW47" s="225">
        <f t="shared" si="254"/>
        <v>1</v>
      </c>
      <c r="GX47" s="225">
        <f t="shared" si="255"/>
        <v>0</v>
      </c>
      <c r="GY47" s="225">
        <f t="shared" si="256"/>
        <v>1</v>
      </c>
      <c r="GZ47" s="225">
        <f t="shared" si="257"/>
        <v>0</v>
      </c>
      <c r="HA47" s="225">
        <f t="shared" si="258"/>
        <v>1</v>
      </c>
      <c r="HB47" s="225">
        <f t="shared" si="259"/>
        <v>0</v>
      </c>
      <c r="HC47" s="225">
        <f t="shared" si="124"/>
        <v>1</v>
      </c>
      <c r="HD47" s="225">
        <f t="shared" si="260"/>
        <v>0</v>
      </c>
      <c r="HE47" s="225">
        <f t="shared" si="126"/>
        <v>1</v>
      </c>
      <c r="HF47" s="225">
        <f t="shared" si="261"/>
        <v>0</v>
      </c>
      <c r="HG47" s="225">
        <f t="shared" si="128"/>
        <v>1</v>
      </c>
      <c r="HH47" s="225">
        <f t="shared" si="262"/>
        <v>0</v>
      </c>
      <c r="HI47" s="225">
        <f t="shared" si="130"/>
        <v>1</v>
      </c>
      <c r="HJ47" s="225">
        <f t="shared" si="263"/>
        <v>0</v>
      </c>
      <c r="HK47" s="225">
        <f t="shared" si="132"/>
        <v>1</v>
      </c>
      <c r="HL47" s="225">
        <f t="shared" si="264"/>
        <v>0</v>
      </c>
      <c r="HM47" s="225">
        <f t="shared" si="134"/>
        <v>1</v>
      </c>
      <c r="HN47" s="225">
        <f t="shared" si="151"/>
        <v>0</v>
      </c>
      <c r="HO47" s="225">
        <f t="shared" si="152"/>
        <v>0</v>
      </c>
      <c r="HP47" s="223">
        <f t="shared" si="153"/>
        <v>0</v>
      </c>
    </row>
    <row r="48" spans="1:224" ht="15" x14ac:dyDescent="0.25">
      <c r="A48" s="123">
        <f t="shared" si="135"/>
        <v>57</v>
      </c>
      <c r="B48" s="8">
        <f>Namen!B48</f>
        <v>0</v>
      </c>
      <c r="C48" s="170">
        <f>Namen!C48</f>
        <v>0</v>
      </c>
      <c r="D48" s="170" t="str">
        <f>Namen!D48&amp;" "&amp;Namen!E48</f>
        <v xml:space="preserve"> </v>
      </c>
      <c r="E48" s="8">
        <f>Namen!F48</f>
        <v>0</v>
      </c>
      <c r="F48" s="170">
        <f>Namen!G48</f>
        <v>0</v>
      </c>
      <c r="G48" s="8">
        <f>Namen!H48</f>
        <v>0</v>
      </c>
      <c r="H48" s="8">
        <f>Namen!I48</f>
        <v>0</v>
      </c>
      <c r="I48" s="8"/>
      <c r="J48" s="8"/>
      <c r="K48" s="171">
        <f>Namen!J48</f>
        <v>0</v>
      </c>
      <c r="L48" s="8">
        <f>Namen!K48</f>
        <v>0</v>
      </c>
      <c r="M48" s="8">
        <f>Namen!L48</f>
        <v>0</v>
      </c>
      <c r="N48" s="8">
        <f>IF(sorteersom&gt;0.5,Namen!M48,1)</f>
        <v>0</v>
      </c>
      <c r="O48" s="170">
        <f>Namen!N48</f>
        <v>0</v>
      </c>
      <c r="P48" s="202">
        <f>'Ronde 2'!I$18</f>
        <v>0</v>
      </c>
      <c r="Q48" s="203">
        <f>'Ronde 2'!R$18</f>
        <v>0</v>
      </c>
      <c r="R48" s="203">
        <f>'Ronde 2'!N$18</f>
        <v>0</v>
      </c>
      <c r="S48" s="204">
        <f>'Ronde 2'!I$19</f>
        <v>0</v>
      </c>
      <c r="T48" s="203">
        <f>'Ronde 2'!R$19</f>
        <v>0</v>
      </c>
      <c r="U48" s="203">
        <f>'Ronde 2'!N$19</f>
        <v>0</v>
      </c>
      <c r="V48" s="482">
        <f>'Ronde 2'!S$18</f>
        <v>0</v>
      </c>
      <c r="W48" s="202">
        <f>'Ronde 3'!I$36</f>
        <v>0</v>
      </c>
      <c r="X48" s="204">
        <f>'Ronde 3'!Q36</f>
        <v>0</v>
      </c>
      <c r="Y48" s="273">
        <f>'Ronde 3'!N$36</f>
        <v>0</v>
      </c>
      <c r="Z48" s="273">
        <f>'Ronde 3'!P36</f>
        <v>0</v>
      </c>
      <c r="AA48" s="482">
        <f>'Ronde 3'!S$36</f>
        <v>0</v>
      </c>
      <c r="AB48" s="483">
        <f>'Ronde 4'!I$48</f>
        <v>0</v>
      </c>
      <c r="AC48" s="273">
        <f>'Ronde 4'!Q48</f>
        <v>0</v>
      </c>
      <c r="AD48" s="273">
        <f>'Ronde 4'!N$48</f>
        <v>0</v>
      </c>
      <c r="AE48" s="273">
        <f>'Ronde 4'!P48</f>
        <v>0</v>
      </c>
      <c r="AF48" s="482">
        <f>'Ronde 4'!S$48</f>
        <v>0</v>
      </c>
      <c r="AG48" s="202">
        <f>'Ronde 1'!I$60</f>
        <v>0</v>
      </c>
      <c r="AH48" s="204">
        <f>'Ronde 1'!Q60</f>
        <v>0</v>
      </c>
      <c r="AI48" s="273">
        <f>'Ronde 1'!N$60</f>
        <v>0</v>
      </c>
      <c r="AJ48" s="273">
        <f>'Ronde 1'!P60</f>
        <v>0</v>
      </c>
      <c r="AK48" s="482">
        <f>'Ronde 1'!S$60</f>
        <v>0</v>
      </c>
      <c r="AL48" s="481">
        <f t="shared" si="0"/>
        <v>0</v>
      </c>
      <c r="AM48" s="8">
        <v>43</v>
      </c>
      <c r="AN48" s="175">
        <f t="shared" si="136"/>
        <v>17</v>
      </c>
      <c r="AO48" s="176">
        <f t="shared" ca="1" si="154"/>
        <v>0.13886969169410268</v>
      </c>
      <c r="AP48" s="176">
        <v>0.91901919811077448</v>
      </c>
      <c r="AQ48" s="177">
        <f t="shared" si="1"/>
        <v>140</v>
      </c>
      <c r="AR48" s="177">
        <f t="shared" si="168"/>
        <v>3000</v>
      </c>
      <c r="AS48" s="178">
        <f t="shared" si="265"/>
        <v>3157.9190191981106</v>
      </c>
      <c r="AT48" s="179">
        <f t="shared" si="169"/>
        <v>57</v>
      </c>
      <c r="AU48" s="180">
        <f t="shared" si="266"/>
        <v>0</v>
      </c>
      <c r="AV48" s="208">
        <f t="shared" si="266"/>
        <v>0</v>
      </c>
      <c r="AW48" s="206">
        <f t="shared" si="266"/>
        <v>0</v>
      </c>
      <c r="AX48" s="270" t="str">
        <f t="shared" si="266"/>
        <v xml:space="preserve"> </v>
      </c>
      <c r="AY48" s="205">
        <f t="shared" si="266"/>
        <v>0</v>
      </c>
      <c r="AZ48" s="208">
        <f t="shared" si="266"/>
        <v>0</v>
      </c>
      <c r="BA48" s="208">
        <f t="shared" si="266"/>
        <v>0</v>
      </c>
      <c r="BB48" s="208">
        <f t="shared" si="266"/>
        <v>0</v>
      </c>
      <c r="BC48" s="209">
        <f t="shared" si="266"/>
        <v>0</v>
      </c>
      <c r="BD48" s="208">
        <f t="shared" si="266"/>
        <v>0</v>
      </c>
      <c r="BE48" s="206">
        <f t="shared" si="267"/>
        <v>0</v>
      </c>
      <c r="BF48" s="208">
        <f t="shared" si="267"/>
        <v>0</v>
      </c>
      <c r="BG48" s="211">
        <f t="shared" si="267"/>
        <v>0</v>
      </c>
      <c r="BH48" s="212">
        <f t="shared" si="267"/>
        <v>0</v>
      </c>
      <c r="BI48" s="216">
        <f t="shared" si="267"/>
        <v>0</v>
      </c>
      <c r="BJ48" s="213">
        <f t="shared" si="267"/>
        <v>0</v>
      </c>
      <c r="BK48" s="212">
        <f t="shared" si="267"/>
        <v>0</v>
      </c>
      <c r="BL48" s="216">
        <f t="shared" si="267"/>
        <v>0</v>
      </c>
      <c r="BM48" s="214">
        <f t="shared" si="267"/>
        <v>0</v>
      </c>
      <c r="BN48" s="215">
        <f t="shared" si="170"/>
        <v>0</v>
      </c>
      <c r="BO48" s="211">
        <f t="shared" si="268"/>
        <v>0</v>
      </c>
      <c r="BP48" s="292">
        <f t="shared" si="268"/>
        <v>0</v>
      </c>
      <c r="BQ48" s="216">
        <f t="shared" si="268"/>
        <v>0</v>
      </c>
      <c r="BR48" s="214">
        <f t="shared" si="268"/>
        <v>0</v>
      </c>
      <c r="BS48" s="215">
        <f t="shared" si="171"/>
        <v>0</v>
      </c>
      <c r="BT48" s="211">
        <f t="shared" si="269"/>
        <v>0</v>
      </c>
      <c r="BU48" s="292">
        <f t="shared" si="269"/>
        <v>0</v>
      </c>
      <c r="BV48" s="216">
        <f t="shared" si="269"/>
        <v>0</v>
      </c>
      <c r="BW48" s="214">
        <f t="shared" si="269"/>
        <v>0</v>
      </c>
      <c r="BX48" s="215">
        <f t="shared" si="172"/>
        <v>0</v>
      </c>
      <c r="BY48" s="211">
        <f t="shared" si="270"/>
        <v>0</v>
      </c>
      <c r="BZ48" s="292">
        <f t="shared" si="270"/>
        <v>0</v>
      </c>
      <c r="CA48" s="216">
        <f t="shared" si="270"/>
        <v>0</v>
      </c>
      <c r="CB48" s="214">
        <f t="shared" si="270"/>
        <v>0</v>
      </c>
      <c r="CC48" s="215">
        <f t="shared" si="173"/>
        <v>0</v>
      </c>
      <c r="CD48" s="217">
        <f t="shared" si="174"/>
        <v>0</v>
      </c>
      <c r="CE48" s="195">
        <f t="shared" si="155"/>
        <v>0</v>
      </c>
      <c r="CF48" s="162" t="str">
        <f t="shared" si="138"/>
        <v xml:space="preserve"> </v>
      </c>
      <c r="CG48" s="218">
        <f t="shared" si="271"/>
        <v>0</v>
      </c>
      <c r="CH48" s="252">
        <f t="shared" si="271"/>
        <v>0</v>
      </c>
      <c r="CI48" s="219">
        <f t="shared" si="157"/>
        <v>0</v>
      </c>
      <c r="CJ48" s="250">
        <f t="shared" si="156"/>
        <v>0</v>
      </c>
      <c r="CK48" s="129"/>
      <c r="CL48" s="220">
        <f t="shared" si="175"/>
        <v>0</v>
      </c>
      <c r="CM48" s="221">
        <f t="shared" si="176"/>
        <v>4</v>
      </c>
      <c r="CN48" s="221">
        <f t="shared" si="177"/>
        <v>0</v>
      </c>
      <c r="CO48" s="221">
        <f t="shared" si="178"/>
        <v>9</v>
      </c>
      <c r="CP48" s="221">
        <f t="shared" si="179"/>
        <v>0</v>
      </c>
      <c r="CQ48" s="221">
        <f t="shared" si="180"/>
        <v>6</v>
      </c>
      <c r="CR48" s="221">
        <f t="shared" si="181"/>
        <v>0</v>
      </c>
      <c r="CS48" s="221">
        <f t="shared" si="182"/>
        <v>1</v>
      </c>
      <c r="CT48" s="221">
        <f t="shared" si="183"/>
        <v>0</v>
      </c>
      <c r="CU48" s="221">
        <f t="shared" si="184"/>
        <v>1</v>
      </c>
      <c r="CV48" s="221">
        <f t="shared" si="185"/>
        <v>0</v>
      </c>
      <c r="CW48" s="222">
        <f t="shared" si="186"/>
        <v>1</v>
      </c>
      <c r="CX48" s="220">
        <f t="shared" si="187"/>
        <v>0</v>
      </c>
      <c r="CY48" s="221">
        <f t="shared" si="28"/>
        <v>1</v>
      </c>
      <c r="CZ48" s="221">
        <f t="shared" si="188"/>
        <v>0</v>
      </c>
      <c r="DA48" s="221">
        <f t="shared" si="30"/>
        <v>1</v>
      </c>
      <c r="DB48" s="221">
        <f t="shared" si="189"/>
        <v>0</v>
      </c>
      <c r="DC48" s="221">
        <f t="shared" si="32"/>
        <v>1</v>
      </c>
      <c r="DD48" s="221">
        <f t="shared" si="190"/>
        <v>0</v>
      </c>
      <c r="DE48" s="221">
        <f t="shared" si="34"/>
        <v>1</v>
      </c>
      <c r="DF48" s="221">
        <f t="shared" si="191"/>
        <v>0</v>
      </c>
      <c r="DG48" s="221">
        <f t="shared" si="36"/>
        <v>1</v>
      </c>
      <c r="DH48" s="221">
        <f t="shared" si="192"/>
        <v>0</v>
      </c>
      <c r="DI48" s="222">
        <f t="shared" si="38"/>
        <v>1</v>
      </c>
      <c r="DJ48" s="265">
        <f t="shared" si="139"/>
        <v>0</v>
      </c>
      <c r="DK48" s="266">
        <f t="shared" si="140"/>
        <v>0</v>
      </c>
      <c r="DL48" s="267">
        <f t="shared" si="141"/>
        <v>0</v>
      </c>
      <c r="DM48" s="224">
        <f t="shared" si="193"/>
        <v>0</v>
      </c>
      <c r="DN48" s="225">
        <f t="shared" si="194"/>
        <v>4</v>
      </c>
      <c r="DO48" s="225">
        <f t="shared" si="195"/>
        <v>0</v>
      </c>
      <c r="DP48" s="225">
        <f t="shared" si="196"/>
        <v>9</v>
      </c>
      <c r="DQ48" s="225">
        <f t="shared" si="197"/>
        <v>0</v>
      </c>
      <c r="DR48" s="225">
        <f t="shared" si="198"/>
        <v>6</v>
      </c>
      <c r="DS48" s="225">
        <f t="shared" si="199"/>
        <v>0</v>
      </c>
      <c r="DT48" s="225">
        <f t="shared" si="200"/>
        <v>1</v>
      </c>
      <c r="DU48" s="225">
        <f t="shared" si="201"/>
        <v>0</v>
      </c>
      <c r="DV48" s="225">
        <f t="shared" si="202"/>
        <v>1</v>
      </c>
      <c r="DW48" s="225">
        <f t="shared" si="203"/>
        <v>0</v>
      </c>
      <c r="DX48" s="225">
        <f t="shared" si="204"/>
        <v>1</v>
      </c>
      <c r="DY48" s="225">
        <f t="shared" si="205"/>
        <v>0</v>
      </c>
      <c r="DZ48" s="225">
        <f t="shared" si="52"/>
        <v>1</v>
      </c>
      <c r="EA48" s="225">
        <f t="shared" si="206"/>
        <v>0</v>
      </c>
      <c r="EB48" s="225">
        <f t="shared" si="54"/>
        <v>1</v>
      </c>
      <c r="EC48" s="225">
        <f t="shared" si="207"/>
        <v>0</v>
      </c>
      <c r="ED48" s="225">
        <f t="shared" si="56"/>
        <v>1</v>
      </c>
      <c r="EE48" s="225">
        <f t="shared" si="208"/>
        <v>0</v>
      </c>
      <c r="EF48" s="225">
        <f t="shared" si="58"/>
        <v>1</v>
      </c>
      <c r="EG48" s="225">
        <f t="shared" si="209"/>
        <v>0</v>
      </c>
      <c r="EH48" s="225">
        <f t="shared" si="60"/>
        <v>1</v>
      </c>
      <c r="EI48" s="225">
        <f t="shared" si="210"/>
        <v>0</v>
      </c>
      <c r="EJ48" s="225">
        <f t="shared" si="62"/>
        <v>1</v>
      </c>
      <c r="EK48" s="225">
        <f t="shared" si="142"/>
        <v>0</v>
      </c>
      <c r="EL48" s="225">
        <f t="shared" si="143"/>
        <v>0</v>
      </c>
      <c r="EM48" s="223">
        <f t="shared" si="144"/>
        <v>0</v>
      </c>
      <c r="EN48" s="224">
        <f t="shared" si="211"/>
        <v>0</v>
      </c>
      <c r="EO48" s="225">
        <f t="shared" si="212"/>
        <v>4</v>
      </c>
      <c r="EP48" s="225">
        <f t="shared" si="213"/>
        <v>0</v>
      </c>
      <c r="EQ48" s="225">
        <f t="shared" si="214"/>
        <v>9</v>
      </c>
      <c r="ER48" s="225">
        <f t="shared" si="215"/>
        <v>0</v>
      </c>
      <c r="ES48" s="225">
        <f t="shared" si="216"/>
        <v>6</v>
      </c>
      <c r="ET48" s="225">
        <f t="shared" si="217"/>
        <v>0</v>
      </c>
      <c r="EU48" s="225">
        <f t="shared" si="218"/>
        <v>1</v>
      </c>
      <c r="EV48" s="225">
        <f t="shared" si="219"/>
        <v>0</v>
      </c>
      <c r="EW48" s="225">
        <f t="shared" si="220"/>
        <v>1</v>
      </c>
      <c r="EX48" s="225">
        <f t="shared" si="221"/>
        <v>0</v>
      </c>
      <c r="EY48" s="225">
        <f t="shared" si="222"/>
        <v>1</v>
      </c>
      <c r="EZ48" s="225">
        <f t="shared" si="223"/>
        <v>0</v>
      </c>
      <c r="FA48" s="225">
        <f t="shared" si="76"/>
        <v>1</v>
      </c>
      <c r="FB48" s="225">
        <f t="shared" si="224"/>
        <v>0</v>
      </c>
      <c r="FC48" s="225">
        <f t="shared" si="78"/>
        <v>1</v>
      </c>
      <c r="FD48" s="225">
        <f t="shared" si="225"/>
        <v>0</v>
      </c>
      <c r="FE48" s="225">
        <f t="shared" si="80"/>
        <v>1</v>
      </c>
      <c r="FF48" s="225">
        <f t="shared" si="226"/>
        <v>0</v>
      </c>
      <c r="FG48" s="225">
        <f t="shared" si="82"/>
        <v>1</v>
      </c>
      <c r="FH48" s="225">
        <f t="shared" si="227"/>
        <v>0</v>
      </c>
      <c r="FI48" s="225">
        <f t="shared" si="84"/>
        <v>1</v>
      </c>
      <c r="FJ48" s="225">
        <f t="shared" si="228"/>
        <v>0</v>
      </c>
      <c r="FK48" s="225">
        <f t="shared" si="86"/>
        <v>1</v>
      </c>
      <c r="FL48" s="225">
        <f t="shared" si="145"/>
        <v>0</v>
      </c>
      <c r="FM48" s="225">
        <f t="shared" si="146"/>
        <v>0</v>
      </c>
      <c r="FN48" s="223">
        <f t="shared" si="147"/>
        <v>0</v>
      </c>
      <c r="FO48" s="224">
        <f t="shared" si="229"/>
        <v>0</v>
      </c>
      <c r="FP48" s="225">
        <f t="shared" si="230"/>
        <v>4</v>
      </c>
      <c r="FQ48" s="225">
        <f t="shared" si="231"/>
        <v>0</v>
      </c>
      <c r="FR48" s="225">
        <f t="shared" si="232"/>
        <v>9</v>
      </c>
      <c r="FS48" s="225">
        <f t="shared" si="233"/>
        <v>0</v>
      </c>
      <c r="FT48" s="225">
        <f t="shared" si="234"/>
        <v>6</v>
      </c>
      <c r="FU48" s="225">
        <f t="shared" si="235"/>
        <v>0</v>
      </c>
      <c r="FV48" s="225">
        <f t="shared" si="236"/>
        <v>1</v>
      </c>
      <c r="FW48" s="225">
        <f t="shared" si="237"/>
        <v>0</v>
      </c>
      <c r="FX48" s="225">
        <f t="shared" si="238"/>
        <v>1</v>
      </c>
      <c r="FY48" s="225">
        <f t="shared" si="239"/>
        <v>0</v>
      </c>
      <c r="FZ48" s="225">
        <f t="shared" si="240"/>
        <v>1</v>
      </c>
      <c r="GA48" s="225">
        <f t="shared" si="241"/>
        <v>0</v>
      </c>
      <c r="GB48" s="225">
        <f t="shared" si="100"/>
        <v>1</v>
      </c>
      <c r="GC48" s="225">
        <f t="shared" si="242"/>
        <v>0</v>
      </c>
      <c r="GD48" s="225">
        <f t="shared" si="102"/>
        <v>1</v>
      </c>
      <c r="GE48" s="225">
        <f t="shared" si="243"/>
        <v>0</v>
      </c>
      <c r="GF48" s="225">
        <f t="shared" si="104"/>
        <v>1</v>
      </c>
      <c r="GG48" s="225">
        <f t="shared" si="244"/>
        <v>0</v>
      </c>
      <c r="GH48" s="225">
        <f t="shared" si="106"/>
        <v>1</v>
      </c>
      <c r="GI48" s="225">
        <f t="shared" si="245"/>
        <v>0</v>
      </c>
      <c r="GJ48" s="225">
        <f t="shared" si="108"/>
        <v>1</v>
      </c>
      <c r="GK48" s="225">
        <f t="shared" si="246"/>
        <v>0</v>
      </c>
      <c r="GL48" s="225">
        <f t="shared" si="110"/>
        <v>1</v>
      </c>
      <c r="GM48" s="225">
        <f t="shared" si="148"/>
        <v>0</v>
      </c>
      <c r="GN48" s="225">
        <f t="shared" si="149"/>
        <v>0</v>
      </c>
      <c r="GO48" s="223">
        <f t="shared" si="150"/>
        <v>0</v>
      </c>
      <c r="GP48" s="224">
        <f t="shared" si="247"/>
        <v>0</v>
      </c>
      <c r="GQ48" s="225">
        <f t="shared" si="248"/>
        <v>4</v>
      </c>
      <c r="GR48" s="225">
        <f t="shared" si="249"/>
        <v>0</v>
      </c>
      <c r="GS48" s="225">
        <f t="shared" si="250"/>
        <v>9</v>
      </c>
      <c r="GT48" s="225">
        <f t="shared" si="251"/>
        <v>0</v>
      </c>
      <c r="GU48" s="225">
        <f t="shared" si="252"/>
        <v>6</v>
      </c>
      <c r="GV48" s="225">
        <f t="shared" si="253"/>
        <v>0</v>
      </c>
      <c r="GW48" s="225">
        <f t="shared" si="254"/>
        <v>1</v>
      </c>
      <c r="GX48" s="225">
        <f t="shared" si="255"/>
        <v>0</v>
      </c>
      <c r="GY48" s="225">
        <f t="shared" si="256"/>
        <v>1</v>
      </c>
      <c r="GZ48" s="225">
        <f t="shared" si="257"/>
        <v>0</v>
      </c>
      <c r="HA48" s="225">
        <f t="shared" si="258"/>
        <v>1</v>
      </c>
      <c r="HB48" s="225">
        <f t="shared" si="259"/>
        <v>0</v>
      </c>
      <c r="HC48" s="225">
        <f t="shared" si="124"/>
        <v>1</v>
      </c>
      <c r="HD48" s="225">
        <f t="shared" si="260"/>
        <v>0</v>
      </c>
      <c r="HE48" s="225">
        <f t="shared" si="126"/>
        <v>1</v>
      </c>
      <c r="HF48" s="225">
        <f t="shared" si="261"/>
        <v>0</v>
      </c>
      <c r="HG48" s="225">
        <f t="shared" si="128"/>
        <v>1</v>
      </c>
      <c r="HH48" s="225">
        <f t="shared" si="262"/>
        <v>0</v>
      </c>
      <c r="HI48" s="225">
        <f t="shared" si="130"/>
        <v>1</v>
      </c>
      <c r="HJ48" s="225">
        <f t="shared" si="263"/>
        <v>0</v>
      </c>
      <c r="HK48" s="225">
        <f t="shared" si="132"/>
        <v>1</v>
      </c>
      <c r="HL48" s="225">
        <f t="shared" si="264"/>
        <v>0</v>
      </c>
      <c r="HM48" s="225">
        <f t="shared" si="134"/>
        <v>1</v>
      </c>
      <c r="HN48" s="225">
        <f t="shared" si="151"/>
        <v>0</v>
      </c>
      <c r="HO48" s="225">
        <f t="shared" si="152"/>
        <v>0</v>
      </c>
      <c r="HP48" s="223">
        <f t="shared" si="153"/>
        <v>0</v>
      </c>
    </row>
    <row r="49" spans="1:224" ht="15" x14ac:dyDescent="0.25">
      <c r="A49" s="123">
        <f t="shared" si="135"/>
        <v>47</v>
      </c>
      <c r="B49" s="8">
        <f>Namen!B49</f>
        <v>0</v>
      </c>
      <c r="C49" s="170">
        <f>Namen!C49</f>
        <v>0</v>
      </c>
      <c r="D49" s="170" t="str">
        <f>Namen!D49&amp;" "&amp;Namen!E49</f>
        <v xml:space="preserve"> </v>
      </c>
      <c r="E49" s="8">
        <f>Namen!F49</f>
        <v>0</v>
      </c>
      <c r="F49" s="170">
        <f>Namen!G49</f>
        <v>0</v>
      </c>
      <c r="G49" s="8">
        <f>Namen!H49</f>
        <v>0</v>
      </c>
      <c r="H49" s="8">
        <f>Namen!I49</f>
        <v>0</v>
      </c>
      <c r="I49" s="8"/>
      <c r="J49" s="8"/>
      <c r="K49" s="171">
        <f>Namen!J49</f>
        <v>0</v>
      </c>
      <c r="L49" s="8">
        <f>Namen!K49</f>
        <v>0</v>
      </c>
      <c r="M49" s="8">
        <f>Namen!L49</f>
        <v>0</v>
      </c>
      <c r="N49" s="8">
        <f>IF(sorteersom&gt;0.5,Namen!M49,1)</f>
        <v>0</v>
      </c>
      <c r="O49" s="170">
        <f>Namen!N49</f>
        <v>0</v>
      </c>
      <c r="P49" s="202">
        <f>'Ronde 2'!I$20</f>
        <v>0</v>
      </c>
      <c r="Q49" s="203">
        <f>'Ronde 2'!R$20</f>
        <v>0</v>
      </c>
      <c r="R49" s="203">
        <f>'Ronde 2'!N$20</f>
        <v>0</v>
      </c>
      <c r="S49" s="204">
        <f>'Ronde 2'!I$21</f>
        <v>0</v>
      </c>
      <c r="T49" s="203">
        <f>'Ronde 2'!R$21</f>
        <v>0</v>
      </c>
      <c r="U49" s="203">
        <f>'Ronde 2'!N$21</f>
        <v>0</v>
      </c>
      <c r="V49" s="482">
        <f>'Ronde 2'!S$20</f>
        <v>0</v>
      </c>
      <c r="W49" s="202">
        <f>'Ronde 3'!I$37</f>
        <v>0</v>
      </c>
      <c r="X49" s="204">
        <f>'Ronde 3'!Q37</f>
        <v>0</v>
      </c>
      <c r="Y49" s="273">
        <f>'Ronde 3'!N$37</f>
        <v>0</v>
      </c>
      <c r="Z49" s="273">
        <f>'Ronde 3'!P37</f>
        <v>0</v>
      </c>
      <c r="AA49" s="482">
        <f>'Ronde 3'!S$37</f>
        <v>0</v>
      </c>
      <c r="AB49" s="483">
        <f>'Ronde 4'!I$49</f>
        <v>0</v>
      </c>
      <c r="AC49" s="273">
        <f>'Ronde 4'!Q49</f>
        <v>0</v>
      </c>
      <c r="AD49" s="273">
        <f>'Ronde 4'!N$49</f>
        <v>0</v>
      </c>
      <c r="AE49" s="273">
        <f>'Ronde 4'!P49</f>
        <v>0</v>
      </c>
      <c r="AF49" s="482">
        <f>'Ronde 4'!S$49</f>
        <v>0</v>
      </c>
      <c r="AG49" s="202">
        <f>'Ronde 1'!I$61</f>
        <v>0</v>
      </c>
      <c r="AH49" s="204">
        <f>'Ronde 1'!Q61</f>
        <v>0</v>
      </c>
      <c r="AI49" s="273">
        <f>'Ronde 1'!N$61</f>
        <v>0</v>
      </c>
      <c r="AJ49" s="273">
        <f>'Ronde 1'!P61</f>
        <v>0</v>
      </c>
      <c r="AK49" s="482">
        <f>'Ronde 1'!S$61</f>
        <v>0</v>
      </c>
      <c r="AL49" s="481">
        <f t="shared" si="0"/>
        <v>0</v>
      </c>
      <c r="AM49" s="8">
        <v>44</v>
      </c>
      <c r="AN49" s="175">
        <f t="shared" si="136"/>
        <v>17</v>
      </c>
      <c r="AO49" s="176">
        <f t="shared" ca="1" si="154"/>
        <v>0.13965686874165939</v>
      </c>
      <c r="AP49" s="176">
        <v>0.55986816612204482</v>
      </c>
      <c r="AQ49" s="177">
        <f t="shared" si="1"/>
        <v>140</v>
      </c>
      <c r="AR49" s="177">
        <f t="shared" si="168"/>
        <v>3000</v>
      </c>
      <c r="AS49" s="178">
        <f t="shared" si="265"/>
        <v>3157.5598681661222</v>
      </c>
      <c r="AT49" s="179">
        <f t="shared" si="169"/>
        <v>47</v>
      </c>
      <c r="AU49" s="180">
        <f t="shared" si="266"/>
        <v>0</v>
      </c>
      <c r="AV49" s="208">
        <f t="shared" si="266"/>
        <v>0</v>
      </c>
      <c r="AW49" s="206">
        <f t="shared" si="266"/>
        <v>0</v>
      </c>
      <c r="AX49" s="270" t="str">
        <f t="shared" si="266"/>
        <v xml:space="preserve"> </v>
      </c>
      <c r="AY49" s="205">
        <f t="shared" si="266"/>
        <v>0</v>
      </c>
      <c r="AZ49" s="208">
        <f t="shared" si="266"/>
        <v>0</v>
      </c>
      <c r="BA49" s="208">
        <f t="shared" si="266"/>
        <v>0</v>
      </c>
      <c r="BB49" s="208">
        <f t="shared" si="266"/>
        <v>0</v>
      </c>
      <c r="BC49" s="209">
        <f t="shared" si="266"/>
        <v>0</v>
      </c>
      <c r="BD49" s="208">
        <f t="shared" si="266"/>
        <v>0</v>
      </c>
      <c r="BE49" s="206">
        <f t="shared" si="267"/>
        <v>0</v>
      </c>
      <c r="BF49" s="208">
        <f t="shared" si="267"/>
        <v>0</v>
      </c>
      <c r="BG49" s="211">
        <f t="shared" si="267"/>
        <v>0</v>
      </c>
      <c r="BH49" s="212">
        <f t="shared" si="267"/>
        <v>0</v>
      </c>
      <c r="BI49" s="216">
        <f t="shared" si="267"/>
        <v>0</v>
      </c>
      <c r="BJ49" s="213">
        <f t="shared" si="267"/>
        <v>0</v>
      </c>
      <c r="BK49" s="212">
        <f t="shared" si="267"/>
        <v>0</v>
      </c>
      <c r="BL49" s="216">
        <f t="shared" si="267"/>
        <v>0</v>
      </c>
      <c r="BM49" s="214">
        <f t="shared" si="267"/>
        <v>0</v>
      </c>
      <c r="BN49" s="215">
        <f t="shared" si="170"/>
        <v>0</v>
      </c>
      <c r="BO49" s="211">
        <f t="shared" si="268"/>
        <v>0</v>
      </c>
      <c r="BP49" s="292">
        <f t="shared" si="268"/>
        <v>0</v>
      </c>
      <c r="BQ49" s="216">
        <f t="shared" si="268"/>
        <v>0</v>
      </c>
      <c r="BR49" s="214">
        <f t="shared" si="268"/>
        <v>0</v>
      </c>
      <c r="BS49" s="215">
        <f t="shared" si="171"/>
        <v>0</v>
      </c>
      <c r="BT49" s="211">
        <f t="shared" si="269"/>
        <v>0</v>
      </c>
      <c r="BU49" s="292">
        <f t="shared" si="269"/>
        <v>0</v>
      </c>
      <c r="BV49" s="216">
        <f t="shared" si="269"/>
        <v>0</v>
      </c>
      <c r="BW49" s="214">
        <f t="shared" si="269"/>
        <v>0</v>
      </c>
      <c r="BX49" s="215">
        <f t="shared" si="172"/>
        <v>0</v>
      </c>
      <c r="BY49" s="211">
        <f t="shared" si="270"/>
        <v>0</v>
      </c>
      <c r="BZ49" s="292">
        <f t="shared" si="270"/>
        <v>0</v>
      </c>
      <c r="CA49" s="216">
        <f t="shared" si="270"/>
        <v>0</v>
      </c>
      <c r="CB49" s="214">
        <f t="shared" si="270"/>
        <v>0</v>
      </c>
      <c r="CC49" s="215">
        <f t="shared" si="173"/>
        <v>0</v>
      </c>
      <c r="CD49" s="217">
        <f t="shared" si="174"/>
        <v>0</v>
      </c>
      <c r="CE49" s="195">
        <f t="shared" si="155"/>
        <v>0</v>
      </c>
      <c r="CF49" s="162" t="str">
        <f t="shared" si="138"/>
        <v xml:space="preserve"> </v>
      </c>
      <c r="CG49" s="218">
        <f t="shared" si="271"/>
        <v>0</v>
      </c>
      <c r="CH49" s="252">
        <f t="shared" si="271"/>
        <v>0</v>
      </c>
      <c r="CI49" s="219">
        <f t="shared" si="157"/>
        <v>0</v>
      </c>
      <c r="CJ49" s="250">
        <f t="shared" si="156"/>
        <v>0</v>
      </c>
      <c r="CK49" s="129"/>
      <c r="CL49" s="220">
        <f t="shared" si="175"/>
        <v>0</v>
      </c>
      <c r="CM49" s="221">
        <f t="shared" si="176"/>
        <v>4</v>
      </c>
      <c r="CN49" s="221">
        <f t="shared" si="177"/>
        <v>0</v>
      </c>
      <c r="CO49" s="221">
        <f t="shared" si="178"/>
        <v>9</v>
      </c>
      <c r="CP49" s="221">
        <f t="shared" si="179"/>
        <v>0</v>
      </c>
      <c r="CQ49" s="221">
        <f t="shared" si="180"/>
        <v>6</v>
      </c>
      <c r="CR49" s="221">
        <f t="shared" si="181"/>
        <v>0</v>
      </c>
      <c r="CS49" s="221">
        <f t="shared" si="182"/>
        <v>1</v>
      </c>
      <c r="CT49" s="221">
        <f t="shared" si="183"/>
        <v>0</v>
      </c>
      <c r="CU49" s="221">
        <f t="shared" si="184"/>
        <v>1</v>
      </c>
      <c r="CV49" s="221">
        <f t="shared" si="185"/>
        <v>0</v>
      </c>
      <c r="CW49" s="222">
        <f t="shared" si="186"/>
        <v>1</v>
      </c>
      <c r="CX49" s="220">
        <f t="shared" si="187"/>
        <v>0</v>
      </c>
      <c r="CY49" s="221">
        <f t="shared" si="28"/>
        <v>1</v>
      </c>
      <c r="CZ49" s="221">
        <f t="shared" si="188"/>
        <v>0</v>
      </c>
      <c r="DA49" s="221">
        <f t="shared" si="30"/>
        <v>1</v>
      </c>
      <c r="DB49" s="221">
        <f t="shared" si="189"/>
        <v>0</v>
      </c>
      <c r="DC49" s="221">
        <f t="shared" si="32"/>
        <v>1</v>
      </c>
      <c r="DD49" s="221">
        <f t="shared" si="190"/>
        <v>0</v>
      </c>
      <c r="DE49" s="221">
        <f t="shared" si="34"/>
        <v>1</v>
      </c>
      <c r="DF49" s="221">
        <f t="shared" si="191"/>
        <v>0</v>
      </c>
      <c r="DG49" s="221">
        <f t="shared" si="36"/>
        <v>1</v>
      </c>
      <c r="DH49" s="221">
        <f t="shared" si="192"/>
        <v>0</v>
      </c>
      <c r="DI49" s="222">
        <f t="shared" si="38"/>
        <v>1</v>
      </c>
      <c r="DJ49" s="265">
        <f t="shared" si="139"/>
        <v>0</v>
      </c>
      <c r="DK49" s="266">
        <f t="shared" si="140"/>
        <v>0</v>
      </c>
      <c r="DL49" s="267">
        <f t="shared" si="141"/>
        <v>0</v>
      </c>
      <c r="DM49" s="224">
        <f t="shared" si="193"/>
        <v>0</v>
      </c>
      <c r="DN49" s="225">
        <f t="shared" si="194"/>
        <v>4</v>
      </c>
      <c r="DO49" s="225">
        <f t="shared" si="195"/>
        <v>0</v>
      </c>
      <c r="DP49" s="225">
        <f t="shared" si="196"/>
        <v>9</v>
      </c>
      <c r="DQ49" s="225">
        <f t="shared" si="197"/>
        <v>0</v>
      </c>
      <c r="DR49" s="225">
        <f t="shared" si="198"/>
        <v>6</v>
      </c>
      <c r="DS49" s="225">
        <f t="shared" si="199"/>
        <v>0</v>
      </c>
      <c r="DT49" s="225">
        <f t="shared" si="200"/>
        <v>1</v>
      </c>
      <c r="DU49" s="225">
        <f t="shared" si="201"/>
        <v>0</v>
      </c>
      <c r="DV49" s="225">
        <f t="shared" si="202"/>
        <v>1</v>
      </c>
      <c r="DW49" s="225">
        <f t="shared" si="203"/>
        <v>0</v>
      </c>
      <c r="DX49" s="225">
        <f t="shared" si="204"/>
        <v>1</v>
      </c>
      <c r="DY49" s="225">
        <f t="shared" si="205"/>
        <v>0</v>
      </c>
      <c r="DZ49" s="225">
        <f t="shared" si="52"/>
        <v>1</v>
      </c>
      <c r="EA49" s="225">
        <f t="shared" si="206"/>
        <v>0</v>
      </c>
      <c r="EB49" s="225">
        <f t="shared" si="54"/>
        <v>1</v>
      </c>
      <c r="EC49" s="225">
        <f t="shared" si="207"/>
        <v>0</v>
      </c>
      <c r="ED49" s="225">
        <f t="shared" si="56"/>
        <v>1</v>
      </c>
      <c r="EE49" s="225">
        <f t="shared" si="208"/>
        <v>0</v>
      </c>
      <c r="EF49" s="225">
        <f t="shared" si="58"/>
        <v>1</v>
      </c>
      <c r="EG49" s="225">
        <f t="shared" si="209"/>
        <v>0</v>
      </c>
      <c r="EH49" s="225">
        <f t="shared" si="60"/>
        <v>1</v>
      </c>
      <c r="EI49" s="225">
        <f t="shared" si="210"/>
        <v>0</v>
      </c>
      <c r="EJ49" s="225">
        <f t="shared" si="62"/>
        <v>1</v>
      </c>
      <c r="EK49" s="225">
        <f t="shared" si="142"/>
        <v>0</v>
      </c>
      <c r="EL49" s="225">
        <f t="shared" si="143"/>
        <v>0</v>
      </c>
      <c r="EM49" s="223">
        <f t="shared" si="144"/>
        <v>0</v>
      </c>
      <c r="EN49" s="224">
        <f t="shared" si="211"/>
        <v>0</v>
      </c>
      <c r="EO49" s="225">
        <f t="shared" si="212"/>
        <v>4</v>
      </c>
      <c r="EP49" s="225">
        <f t="shared" si="213"/>
        <v>0</v>
      </c>
      <c r="EQ49" s="225">
        <f t="shared" si="214"/>
        <v>9</v>
      </c>
      <c r="ER49" s="225">
        <f t="shared" si="215"/>
        <v>0</v>
      </c>
      <c r="ES49" s="225">
        <f t="shared" si="216"/>
        <v>6</v>
      </c>
      <c r="ET49" s="225">
        <f t="shared" si="217"/>
        <v>0</v>
      </c>
      <c r="EU49" s="225">
        <f t="shared" si="218"/>
        <v>1</v>
      </c>
      <c r="EV49" s="225">
        <f t="shared" si="219"/>
        <v>0</v>
      </c>
      <c r="EW49" s="225">
        <f t="shared" si="220"/>
        <v>1</v>
      </c>
      <c r="EX49" s="225">
        <f t="shared" si="221"/>
        <v>0</v>
      </c>
      <c r="EY49" s="225">
        <f t="shared" si="222"/>
        <v>1</v>
      </c>
      <c r="EZ49" s="225">
        <f t="shared" si="223"/>
        <v>0</v>
      </c>
      <c r="FA49" s="225">
        <f t="shared" si="76"/>
        <v>1</v>
      </c>
      <c r="FB49" s="225">
        <f t="shared" si="224"/>
        <v>0</v>
      </c>
      <c r="FC49" s="225">
        <f t="shared" si="78"/>
        <v>1</v>
      </c>
      <c r="FD49" s="225">
        <f t="shared" si="225"/>
        <v>0</v>
      </c>
      <c r="FE49" s="225">
        <f t="shared" si="80"/>
        <v>1</v>
      </c>
      <c r="FF49" s="225">
        <f t="shared" si="226"/>
        <v>0</v>
      </c>
      <c r="FG49" s="225">
        <f t="shared" si="82"/>
        <v>1</v>
      </c>
      <c r="FH49" s="225">
        <f t="shared" si="227"/>
        <v>0</v>
      </c>
      <c r="FI49" s="225">
        <f t="shared" si="84"/>
        <v>1</v>
      </c>
      <c r="FJ49" s="225">
        <f t="shared" si="228"/>
        <v>0</v>
      </c>
      <c r="FK49" s="225">
        <f t="shared" si="86"/>
        <v>1</v>
      </c>
      <c r="FL49" s="225">
        <f t="shared" si="145"/>
        <v>0</v>
      </c>
      <c r="FM49" s="225">
        <f t="shared" si="146"/>
        <v>0</v>
      </c>
      <c r="FN49" s="223">
        <f t="shared" si="147"/>
        <v>0</v>
      </c>
      <c r="FO49" s="224">
        <f t="shared" si="229"/>
        <v>0</v>
      </c>
      <c r="FP49" s="225">
        <f t="shared" si="230"/>
        <v>4</v>
      </c>
      <c r="FQ49" s="225">
        <f t="shared" si="231"/>
        <v>0</v>
      </c>
      <c r="FR49" s="225">
        <f t="shared" si="232"/>
        <v>9</v>
      </c>
      <c r="FS49" s="225">
        <f t="shared" si="233"/>
        <v>0</v>
      </c>
      <c r="FT49" s="225">
        <f t="shared" si="234"/>
        <v>6</v>
      </c>
      <c r="FU49" s="225">
        <f t="shared" si="235"/>
        <v>0</v>
      </c>
      <c r="FV49" s="225">
        <f t="shared" si="236"/>
        <v>1</v>
      </c>
      <c r="FW49" s="225">
        <f t="shared" si="237"/>
        <v>0</v>
      </c>
      <c r="FX49" s="225">
        <f t="shared" si="238"/>
        <v>1</v>
      </c>
      <c r="FY49" s="225">
        <f t="shared" si="239"/>
        <v>0</v>
      </c>
      <c r="FZ49" s="225">
        <f t="shared" si="240"/>
        <v>1</v>
      </c>
      <c r="GA49" s="225">
        <f t="shared" si="241"/>
        <v>0</v>
      </c>
      <c r="GB49" s="225">
        <f t="shared" si="100"/>
        <v>1</v>
      </c>
      <c r="GC49" s="225">
        <f t="shared" si="242"/>
        <v>0</v>
      </c>
      <c r="GD49" s="225">
        <f t="shared" si="102"/>
        <v>1</v>
      </c>
      <c r="GE49" s="225">
        <f t="shared" si="243"/>
        <v>0</v>
      </c>
      <c r="GF49" s="225">
        <f t="shared" si="104"/>
        <v>1</v>
      </c>
      <c r="GG49" s="225">
        <f t="shared" si="244"/>
        <v>0</v>
      </c>
      <c r="GH49" s="225">
        <f t="shared" si="106"/>
        <v>1</v>
      </c>
      <c r="GI49" s="225">
        <f t="shared" si="245"/>
        <v>0</v>
      </c>
      <c r="GJ49" s="225">
        <f t="shared" si="108"/>
        <v>1</v>
      </c>
      <c r="GK49" s="225">
        <f t="shared" si="246"/>
        <v>0</v>
      </c>
      <c r="GL49" s="225">
        <f t="shared" si="110"/>
        <v>1</v>
      </c>
      <c r="GM49" s="225">
        <f t="shared" si="148"/>
        <v>0</v>
      </c>
      <c r="GN49" s="225">
        <f t="shared" si="149"/>
        <v>0</v>
      </c>
      <c r="GO49" s="223">
        <f t="shared" si="150"/>
        <v>0</v>
      </c>
      <c r="GP49" s="224">
        <f t="shared" si="247"/>
        <v>0</v>
      </c>
      <c r="GQ49" s="225">
        <f t="shared" si="248"/>
        <v>4</v>
      </c>
      <c r="GR49" s="225">
        <f t="shared" si="249"/>
        <v>0</v>
      </c>
      <c r="GS49" s="225">
        <f t="shared" si="250"/>
        <v>9</v>
      </c>
      <c r="GT49" s="225">
        <f t="shared" si="251"/>
        <v>0</v>
      </c>
      <c r="GU49" s="225">
        <f t="shared" si="252"/>
        <v>6</v>
      </c>
      <c r="GV49" s="225">
        <f t="shared" si="253"/>
        <v>0</v>
      </c>
      <c r="GW49" s="225">
        <f t="shared" si="254"/>
        <v>1</v>
      </c>
      <c r="GX49" s="225">
        <f t="shared" si="255"/>
        <v>0</v>
      </c>
      <c r="GY49" s="225">
        <f t="shared" si="256"/>
        <v>1</v>
      </c>
      <c r="GZ49" s="225">
        <f t="shared" si="257"/>
        <v>0</v>
      </c>
      <c r="HA49" s="225">
        <f t="shared" si="258"/>
        <v>1</v>
      </c>
      <c r="HB49" s="225">
        <f t="shared" si="259"/>
        <v>0</v>
      </c>
      <c r="HC49" s="225">
        <f t="shared" si="124"/>
        <v>1</v>
      </c>
      <c r="HD49" s="225">
        <f t="shared" si="260"/>
        <v>0</v>
      </c>
      <c r="HE49" s="225">
        <f t="shared" si="126"/>
        <v>1</v>
      </c>
      <c r="HF49" s="225">
        <f t="shared" si="261"/>
        <v>0</v>
      </c>
      <c r="HG49" s="225">
        <f t="shared" si="128"/>
        <v>1</v>
      </c>
      <c r="HH49" s="225">
        <f t="shared" si="262"/>
        <v>0</v>
      </c>
      <c r="HI49" s="225">
        <f t="shared" si="130"/>
        <v>1</v>
      </c>
      <c r="HJ49" s="225">
        <f t="shared" si="263"/>
        <v>0</v>
      </c>
      <c r="HK49" s="225">
        <f t="shared" si="132"/>
        <v>1</v>
      </c>
      <c r="HL49" s="225">
        <f t="shared" si="264"/>
        <v>0</v>
      </c>
      <c r="HM49" s="225">
        <f t="shared" si="134"/>
        <v>1</v>
      </c>
      <c r="HN49" s="225">
        <f t="shared" si="151"/>
        <v>0</v>
      </c>
      <c r="HO49" s="225">
        <f t="shared" si="152"/>
        <v>0</v>
      </c>
      <c r="HP49" s="223">
        <f t="shared" si="153"/>
        <v>0</v>
      </c>
    </row>
    <row r="50" spans="1:224" ht="15" x14ac:dyDescent="0.25">
      <c r="A50" s="123">
        <f t="shared" si="135"/>
        <v>32</v>
      </c>
      <c r="B50" s="8">
        <f>Namen!B50</f>
        <v>0</v>
      </c>
      <c r="C50" s="170">
        <f>Namen!C50</f>
        <v>0</v>
      </c>
      <c r="D50" s="170" t="str">
        <f>Namen!D50&amp;" "&amp;Namen!E50</f>
        <v xml:space="preserve"> </v>
      </c>
      <c r="E50" s="8">
        <f>Namen!F50</f>
        <v>0</v>
      </c>
      <c r="F50" s="170">
        <f>Namen!G50</f>
        <v>0</v>
      </c>
      <c r="G50" s="8">
        <f>Namen!H50</f>
        <v>0</v>
      </c>
      <c r="H50" s="8">
        <f>Namen!I50</f>
        <v>0</v>
      </c>
      <c r="I50" s="8"/>
      <c r="J50" s="8"/>
      <c r="K50" s="171">
        <f>Namen!J50</f>
        <v>0</v>
      </c>
      <c r="L50" s="8">
        <f>Namen!K50</f>
        <v>0</v>
      </c>
      <c r="M50" s="8">
        <f>Namen!L50</f>
        <v>0</v>
      </c>
      <c r="N50" s="8">
        <f>IF(sorteersom&gt;0.5,Namen!M50,1)</f>
        <v>0</v>
      </c>
      <c r="O50" s="170">
        <f>Namen!N50</f>
        <v>0</v>
      </c>
      <c r="P50" s="202">
        <f>'Ronde 2'!I$22</f>
        <v>0</v>
      </c>
      <c r="Q50" s="203">
        <f>'Ronde 2'!R$22</f>
        <v>0</v>
      </c>
      <c r="R50" s="203">
        <f>'Ronde 2'!N$22</f>
        <v>0</v>
      </c>
      <c r="S50" s="204">
        <f>'Ronde 2'!I$23</f>
        <v>0</v>
      </c>
      <c r="T50" s="203">
        <f>'Ronde 2'!R$23</f>
        <v>0</v>
      </c>
      <c r="U50" s="203">
        <f>'Ronde 2'!N$23</f>
        <v>0</v>
      </c>
      <c r="V50" s="482">
        <f>'Ronde 2'!S$22</f>
        <v>0</v>
      </c>
      <c r="W50" s="202">
        <f>'Ronde 3'!I$38</f>
        <v>0</v>
      </c>
      <c r="X50" s="204">
        <f>'Ronde 3'!Q38</f>
        <v>0</v>
      </c>
      <c r="Y50" s="273">
        <f>'Ronde 3'!N$38</f>
        <v>0</v>
      </c>
      <c r="Z50" s="273">
        <f>'Ronde 3'!P38</f>
        <v>0</v>
      </c>
      <c r="AA50" s="482">
        <f>'Ronde 3'!S$38</f>
        <v>0</v>
      </c>
      <c r="AB50" s="483">
        <f>'Ronde 4'!I$50</f>
        <v>0</v>
      </c>
      <c r="AC50" s="273">
        <f>'Ronde 4'!Q50</f>
        <v>0</v>
      </c>
      <c r="AD50" s="273">
        <f>'Ronde 4'!N$50</f>
        <v>0</v>
      </c>
      <c r="AE50" s="273">
        <f>'Ronde 4'!P50</f>
        <v>0</v>
      </c>
      <c r="AF50" s="482">
        <f>'Ronde 4'!S$50</f>
        <v>0</v>
      </c>
      <c r="AG50" s="202">
        <f>'Ronde 1'!I$62</f>
        <v>0</v>
      </c>
      <c r="AH50" s="204">
        <f>'Ronde 1'!Q62</f>
        <v>0</v>
      </c>
      <c r="AI50" s="273">
        <f>'Ronde 1'!N$62</f>
        <v>0</v>
      </c>
      <c r="AJ50" s="273">
        <f>'Ronde 1'!P62</f>
        <v>0</v>
      </c>
      <c r="AK50" s="482">
        <f>'Ronde 1'!S$62</f>
        <v>0</v>
      </c>
      <c r="AL50" s="481">
        <f t="shared" si="0"/>
        <v>0</v>
      </c>
      <c r="AM50" s="8">
        <v>45</v>
      </c>
      <c r="AN50" s="175">
        <f t="shared" si="136"/>
        <v>17</v>
      </c>
      <c r="AO50" s="176">
        <f t="shared" ca="1" si="154"/>
        <v>7.5280137411472769E-2</v>
      </c>
      <c r="AP50" s="176">
        <v>0.13261017724016755</v>
      </c>
      <c r="AQ50" s="177">
        <f t="shared" si="1"/>
        <v>140</v>
      </c>
      <c r="AR50" s="177">
        <f t="shared" si="168"/>
        <v>3000</v>
      </c>
      <c r="AS50" s="178">
        <f t="shared" si="265"/>
        <v>3157.1326101772402</v>
      </c>
      <c r="AT50" s="179">
        <f t="shared" si="169"/>
        <v>32</v>
      </c>
      <c r="AU50" s="180">
        <f t="shared" si="266"/>
        <v>0</v>
      </c>
      <c r="AV50" s="208">
        <f t="shared" si="266"/>
        <v>0</v>
      </c>
      <c r="AW50" s="206">
        <f t="shared" si="266"/>
        <v>0</v>
      </c>
      <c r="AX50" s="270" t="str">
        <f t="shared" si="266"/>
        <v xml:space="preserve"> </v>
      </c>
      <c r="AY50" s="205">
        <f t="shared" si="266"/>
        <v>0</v>
      </c>
      <c r="AZ50" s="208">
        <f t="shared" si="266"/>
        <v>0</v>
      </c>
      <c r="BA50" s="208">
        <f t="shared" si="266"/>
        <v>0</v>
      </c>
      <c r="BB50" s="208">
        <f t="shared" si="266"/>
        <v>0</v>
      </c>
      <c r="BC50" s="209">
        <f t="shared" si="266"/>
        <v>0</v>
      </c>
      <c r="BD50" s="208">
        <f t="shared" si="266"/>
        <v>0</v>
      </c>
      <c r="BE50" s="206">
        <f t="shared" si="267"/>
        <v>0</v>
      </c>
      <c r="BF50" s="208">
        <f t="shared" si="267"/>
        <v>0</v>
      </c>
      <c r="BG50" s="211">
        <f t="shared" si="267"/>
        <v>0</v>
      </c>
      <c r="BH50" s="212">
        <f t="shared" si="267"/>
        <v>0</v>
      </c>
      <c r="BI50" s="216">
        <f t="shared" si="267"/>
        <v>0</v>
      </c>
      <c r="BJ50" s="213">
        <f t="shared" si="267"/>
        <v>0</v>
      </c>
      <c r="BK50" s="212">
        <f t="shared" si="267"/>
        <v>0</v>
      </c>
      <c r="BL50" s="216">
        <f t="shared" si="267"/>
        <v>0</v>
      </c>
      <c r="BM50" s="214">
        <f t="shared" si="267"/>
        <v>0</v>
      </c>
      <c r="BN50" s="215">
        <f t="shared" si="170"/>
        <v>0</v>
      </c>
      <c r="BO50" s="211">
        <f t="shared" si="268"/>
        <v>0</v>
      </c>
      <c r="BP50" s="292">
        <f t="shared" si="268"/>
        <v>0</v>
      </c>
      <c r="BQ50" s="216">
        <f t="shared" si="268"/>
        <v>0</v>
      </c>
      <c r="BR50" s="214">
        <f t="shared" si="268"/>
        <v>0</v>
      </c>
      <c r="BS50" s="215">
        <f t="shared" si="171"/>
        <v>0</v>
      </c>
      <c r="BT50" s="211">
        <f t="shared" si="269"/>
        <v>0</v>
      </c>
      <c r="BU50" s="292">
        <f t="shared" si="269"/>
        <v>0</v>
      </c>
      <c r="BV50" s="216">
        <f t="shared" si="269"/>
        <v>0</v>
      </c>
      <c r="BW50" s="214">
        <f t="shared" si="269"/>
        <v>0</v>
      </c>
      <c r="BX50" s="215">
        <f t="shared" si="172"/>
        <v>0</v>
      </c>
      <c r="BY50" s="211">
        <f t="shared" si="270"/>
        <v>0</v>
      </c>
      <c r="BZ50" s="292">
        <f t="shared" si="270"/>
        <v>0</v>
      </c>
      <c r="CA50" s="216">
        <f t="shared" si="270"/>
        <v>0</v>
      </c>
      <c r="CB50" s="214">
        <f t="shared" si="270"/>
        <v>0</v>
      </c>
      <c r="CC50" s="215">
        <f t="shared" si="173"/>
        <v>0</v>
      </c>
      <c r="CD50" s="217">
        <f t="shared" si="174"/>
        <v>0</v>
      </c>
      <c r="CE50" s="195">
        <f t="shared" si="155"/>
        <v>0</v>
      </c>
      <c r="CF50" s="162" t="str">
        <f t="shared" si="138"/>
        <v xml:space="preserve"> </v>
      </c>
      <c r="CG50" s="218">
        <f t="shared" si="271"/>
        <v>0</v>
      </c>
      <c r="CH50" s="252">
        <f t="shared" si="271"/>
        <v>0</v>
      </c>
      <c r="CI50" s="219">
        <f t="shared" si="157"/>
        <v>0</v>
      </c>
      <c r="CJ50" s="250">
        <f t="shared" si="156"/>
        <v>0</v>
      </c>
      <c r="CK50" s="129"/>
      <c r="CL50" s="220">
        <f t="shared" si="175"/>
        <v>0</v>
      </c>
      <c r="CM50" s="221">
        <f t="shared" si="176"/>
        <v>4</v>
      </c>
      <c r="CN50" s="221">
        <f t="shared" si="177"/>
        <v>0</v>
      </c>
      <c r="CO50" s="221">
        <f t="shared" si="178"/>
        <v>9</v>
      </c>
      <c r="CP50" s="221">
        <f t="shared" si="179"/>
        <v>0</v>
      </c>
      <c r="CQ50" s="221">
        <f t="shared" si="180"/>
        <v>6</v>
      </c>
      <c r="CR50" s="221">
        <f t="shared" si="181"/>
        <v>0</v>
      </c>
      <c r="CS50" s="221">
        <f t="shared" si="182"/>
        <v>1</v>
      </c>
      <c r="CT50" s="221">
        <f t="shared" si="183"/>
        <v>0</v>
      </c>
      <c r="CU50" s="221">
        <f t="shared" si="184"/>
        <v>1</v>
      </c>
      <c r="CV50" s="221">
        <f t="shared" si="185"/>
        <v>0</v>
      </c>
      <c r="CW50" s="222">
        <f t="shared" si="186"/>
        <v>1</v>
      </c>
      <c r="CX50" s="220">
        <f t="shared" si="187"/>
        <v>0</v>
      </c>
      <c r="CY50" s="221">
        <f t="shared" si="28"/>
        <v>1</v>
      </c>
      <c r="CZ50" s="221">
        <f t="shared" si="188"/>
        <v>0</v>
      </c>
      <c r="DA50" s="221">
        <f t="shared" si="30"/>
        <v>1</v>
      </c>
      <c r="DB50" s="221">
        <f t="shared" si="189"/>
        <v>0</v>
      </c>
      <c r="DC50" s="221">
        <f t="shared" si="32"/>
        <v>1</v>
      </c>
      <c r="DD50" s="221">
        <f t="shared" si="190"/>
        <v>0</v>
      </c>
      <c r="DE50" s="221">
        <f t="shared" si="34"/>
        <v>1</v>
      </c>
      <c r="DF50" s="221">
        <f t="shared" si="191"/>
        <v>0</v>
      </c>
      <c r="DG50" s="221">
        <f t="shared" si="36"/>
        <v>1</v>
      </c>
      <c r="DH50" s="221">
        <f t="shared" si="192"/>
        <v>0</v>
      </c>
      <c r="DI50" s="222">
        <f t="shared" si="38"/>
        <v>1</v>
      </c>
      <c r="DJ50" s="265">
        <f t="shared" si="139"/>
        <v>0</v>
      </c>
      <c r="DK50" s="266">
        <f t="shared" si="140"/>
        <v>0</v>
      </c>
      <c r="DL50" s="267">
        <f t="shared" si="141"/>
        <v>0</v>
      </c>
      <c r="DM50" s="224">
        <f t="shared" si="193"/>
        <v>0</v>
      </c>
      <c r="DN50" s="225">
        <f t="shared" si="194"/>
        <v>4</v>
      </c>
      <c r="DO50" s="225">
        <f t="shared" si="195"/>
        <v>0</v>
      </c>
      <c r="DP50" s="225">
        <f t="shared" si="196"/>
        <v>9</v>
      </c>
      <c r="DQ50" s="225">
        <f t="shared" si="197"/>
        <v>0</v>
      </c>
      <c r="DR50" s="225">
        <f t="shared" si="198"/>
        <v>6</v>
      </c>
      <c r="DS50" s="225">
        <f t="shared" si="199"/>
        <v>0</v>
      </c>
      <c r="DT50" s="225">
        <f t="shared" si="200"/>
        <v>1</v>
      </c>
      <c r="DU50" s="225">
        <f t="shared" si="201"/>
        <v>0</v>
      </c>
      <c r="DV50" s="225">
        <f t="shared" si="202"/>
        <v>1</v>
      </c>
      <c r="DW50" s="225">
        <f t="shared" si="203"/>
        <v>0</v>
      </c>
      <c r="DX50" s="225">
        <f t="shared" si="204"/>
        <v>1</v>
      </c>
      <c r="DY50" s="225">
        <f t="shared" si="205"/>
        <v>0</v>
      </c>
      <c r="DZ50" s="225">
        <f t="shared" si="52"/>
        <v>1</v>
      </c>
      <c r="EA50" s="225">
        <f t="shared" si="206"/>
        <v>0</v>
      </c>
      <c r="EB50" s="225">
        <f t="shared" si="54"/>
        <v>1</v>
      </c>
      <c r="EC50" s="225">
        <f t="shared" si="207"/>
        <v>0</v>
      </c>
      <c r="ED50" s="225">
        <f t="shared" si="56"/>
        <v>1</v>
      </c>
      <c r="EE50" s="225">
        <f t="shared" si="208"/>
        <v>0</v>
      </c>
      <c r="EF50" s="225">
        <f t="shared" si="58"/>
        <v>1</v>
      </c>
      <c r="EG50" s="225">
        <f t="shared" si="209"/>
        <v>0</v>
      </c>
      <c r="EH50" s="225">
        <f t="shared" si="60"/>
        <v>1</v>
      </c>
      <c r="EI50" s="225">
        <f t="shared" si="210"/>
        <v>0</v>
      </c>
      <c r="EJ50" s="225">
        <f t="shared" si="62"/>
        <v>1</v>
      </c>
      <c r="EK50" s="225">
        <f t="shared" si="142"/>
        <v>0</v>
      </c>
      <c r="EL50" s="225">
        <f t="shared" si="143"/>
        <v>0</v>
      </c>
      <c r="EM50" s="223">
        <f t="shared" si="144"/>
        <v>0</v>
      </c>
      <c r="EN50" s="224">
        <f t="shared" si="211"/>
        <v>0</v>
      </c>
      <c r="EO50" s="225">
        <f t="shared" si="212"/>
        <v>4</v>
      </c>
      <c r="EP50" s="225">
        <f t="shared" si="213"/>
        <v>0</v>
      </c>
      <c r="EQ50" s="225">
        <f t="shared" si="214"/>
        <v>9</v>
      </c>
      <c r="ER50" s="225">
        <f t="shared" si="215"/>
        <v>0</v>
      </c>
      <c r="ES50" s="225">
        <f t="shared" si="216"/>
        <v>6</v>
      </c>
      <c r="ET50" s="225">
        <f t="shared" si="217"/>
        <v>0</v>
      </c>
      <c r="EU50" s="225">
        <f t="shared" si="218"/>
        <v>1</v>
      </c>
      <c r="EV50" s="225">
        <f t="shared" si="219"/>
        <v>0</v>
      </c>
      <c r="EW50" s="225">
        <f t="shared" si="220"/>
        <v>1</v>
      </c>
      <c r="EX50" s="225">
        <f t="shared" si="221"/>
        <v>0</v>
      </c>
      <c r="EY50" s="225">
        <f t="shared" si="222"/>
        <v>1</v>
      </c>
      <c r="EZ50" s="225">
        <f t="shared" si="223"/>
        <v>0</v>
      </c>
      <c r="FA50" s="225">
        <f t="shared" si="76"/>
        <v>1</v>
      </c>
      <c r="FB50" s="225">
        <f t="shared" si="224"/>
        <v>0</v>
      </c>
      <c r="FC50" s="225">
        <f t="shared" si="78"/>
        <v>1</v>
      </c>
      <c r="FD50" s="225">
        <f t="shared" si="225"/>
        <v>0</v>
      </c>
      <c r="FE50" s="225">
        <f t="shared" si="80"/>
        <v>1</v>
      </c>
      <c r="FF50" s="225">
        <f t="shared" si="226"/>
        <v>0</v>
      </c>
      <c r="FG50" s="225">
        <f t="shared" si="82"/>
        <v>1</v>
      </c>
      <c r="FH50" s="225">
        <f t="shared" si="227"/>
        <v>0</v>
      </c>
      <c r="FI50" s="225">
        <f t="shared" si="84"/>
        <v>1</v>
      </c>
      <c r="FJ50" s="225">
        <f t="shared" si="228"/>
        <v>0</v>
      </c>
      <c r="FK50" s="225">
        <f t="shared" si="86"/>
        <v>1</v>
      </c>
      <c r="FL50" s="225">
        <f t="shared" si="145"/>
        <v>0</v>
      </c>
      <c r="FM50" s="225">
        <f t="shared" si="146"/>
        <v>0</v>
      </c>
      <c r="FN50" s="223">
        <f t="shared" si="147"/>
        <v>0</v>
      </c>
      <c r="FO50" s="224">
        <f t="shared" si="229"/>
        <v>0</v>
      </c>
      <c r="FP50" s="225">
        <f t="shared" si="230"/>
        <v>4</v>
      </c>
      <c r="FQ50" s="225">
        <f t="shared" si="231"/>
        <v>0</v>
      </c>
      <c r="FR50" s="225">
        <f t="shared" si="232"/>
        <v>9</v>
      </c>
      <c r="FS50" s="225">
        <f t="shared" si="233"/>
        <v>0</v>
      </c>
      <c r="FT50" s="225">
        <f t="shared" si="234"/>
        <v>6</v>
      </c>
      <c r="FU50" s="225">
        <f t="shared" si="235"/>
        <v>0</v>
      </c>
      <c r="FV50" s="225">
        <f t="shared" si="236"/>
        <v>1</v>
      </c>
      <c r="FW50" s="225">
        <f t="shared" si="237"/>
        <v>0</v>
      </c>
      <c r="FX50" s="225">
        <f t="shared" si="238"/>
        <v>1</v>
      </c>
      <c r="FY50" s="225">
        <f t="shared" si="239"/>
        <v>0</v>
      </c>
      <c r="FZ50" s="225">
        <f t="shared" si="240"/>
        <v>1</v>
      </c>
      <c r="GA50" s="225">
        <f t="shared" si="241"/>
        <v>0</v>
      </c>
      <c r="GB50" s="225">
        <f t="shared" si="100"/>
        <v>1</v>
      </c>
      <c r="GC50" s="225">
        <f t="shared" si="242"/>
        <v>0</v>
      </c>
      <c r="GD50" s="225">
        <f t="shared" si="102"/>
        <v>1</v>
      </c>
      <c r="GE50" s="225">
        <f t="shared" si="243"/>
        <v>0</v>
      </c>
      <c r="GF50" s="225">
        <f t="shared" si="104"/>
        <v>1</v>
      </c>
      <c r="GG50" s="225">
        <f t="shared" si="244"/>
        <v>0</v>
      </c>
      <c r="GH50" s="225">
        <f t="shared" si="106"/>
        <v>1</v>
      </c>
      <c r="GI50" s="225">
        <f t="shared" si="245"/>
        <v>0</v>
      </c>
      <c r="GJ50" s="225">
        <f t="shared" si="108"/>
        <v>1</v>
      </c>
      <c r="GK50" s="225">
        <f t="shared" si="246"/>
        <v>0</v>
      </c>
      <c r="GL50" s="225">
        <f t="shared" si="110"/>
        <v>1</v>
      </c>
      <c r="GM50" s="225">
        <f t="shared" si="148"/>
        <v>0</v>
      </c>
      <c r="GN50" s="225">
        <f t="shared" si="149"/>
        <v>0</v>
      </c>
      <c r="GO50" s="223">
        <f t="shared" si="150"/>
        <v>0</v>
      </c>
      <c r="GP50" s="224">
        <f t="shared" si="247"/>
        <v>0</v>
      </c>
      <c r="GQ50" s="225">
        <f t="shared" si="248"/>
        <v>4</v>
      </c>
      <c r="GR50" s="225">
        <f t="shared" si="249"/>
        <v>0</v>
      </c>
      <c r="GS50" s="225">
        <f t="shared" si="250"/>
        <v>9</v>
      </c>
      <c r="GT50" s="225">
        <f t="shared" si="251"/>
        <v>0</v>
      </c>
      <c r="GU50" s="225">
        <f t="shared" si="252"/>
        <v>6</v>
      </c>
      <c r="GV50" s="225">
        <f t="shared" si="253"/>
        <v>0</v>
      </c>
      <c r="GW50" s="225">
        <f t="shared" si="254"/>
        <v>1</v>
      </c>
      <c r="GX50" s="225">
        <f t="shared" si="255"/>
        <v>0</v>
      </c>
      <c r="GY50" s="225">
        <f t="shared" si="256"/>
        <v>1</v>
      </c>
      <c r="GZ50" s="225">
        <f t="shared" si="257"/>
        <v>0</v>
      </c>
      <c r="HA50" s="225">
        <f t="shared" si="258"/>
        <v>1</v>
      </c>
      <c r="HB50" s="225">
        <f t="shared" si="259"/>
        <v>0</v>
      </c>
      <c r="HC50" s="225">
        <f t="shared" si="124"/>
        <v>1</v>
      </c>
      <c r="HD50" s="225">
        <f t="shared" si="260"/>
        <v>0</v>
      </c>
      <c r="HE50" s="225">
        <f t="shared" si="126"/>
        <v>1</v>
      </c>
      <c r="HF50" s="225">
        <f t="shared" si="261"/>
        <v>0</v>
      </c>
      <c r="HG50" s="225">
        <f t="shared" si="128"/>
        <v>1</v>
      </c>
      <c r="HH50" s="225">
        <f t="shared" si="262"/>
        <v>0</v>
      </c>
      <c r="HI50" s="225">
        <f t="shared" si="130"/>
        <v>1</v>
      </c>
      <c r="HJ50" s="225">
        <f t="shared" si="263"/>
        <v>0</v>
      </c>
      <c r="HK50" s="225">
        <f t="shared" si="132"/>
        <v>1</v>
      </c>
      <c r="HL50" s="225">
        <f t="shared" si="264"/>
        <v>0</v>
      </c>
      <c r="HM50" s="225">
        <f t="shared" si="134"/>
        <v>1</v>
      </c>
      <c r="HN50" s="225">
        <f t="shared" si="151"/>
        <v>0</v>
      </c>
      <c r="HO50" s="225">
        <f t="shared" si="152"/>
        <v>0</v>
      </c>
      <c r="HP50" s="223">
        <f t="shared" si="153"/>
        <v>0</v>
      </c>
    </row>
    <row r="51" spans="1:224" ht="15" x14ac:dyDescent="0.25">
      <c r="A51" s="123">
        <f t="shared" si="135"/>
        <v>52</v>
      </c>
      <c r="B51" s="8">
        <f>Namen!B51</f>
        <v>0</v>
      </c>
      <c r="C51" s="170">
        <f>Namen!C51</f>
        <v>0</v>
      </c>
      <c r="D51" s="170" t="str">
        <f>Namen!D51&amp;" "&amp;Namen!E51</f>
        <v xml:space="preserve"> </v>
      </c>
      <c r="E51" s="8">
        <f>Namen!F51</f>
        <v>0</v>
      </c>
      <c r="F51" s="170">
        <f>Namen!G51</f>
        <v>0</v>
      </c>
      <c r="G51" s="8">
        <f>Namen!H51</f>
        <v>0</v>
      </c>
      <c r="H51" s="8">
        <f>Namen!I51</f>
        <v>0</v>
      </c>
      <c r="I51" s="8"/>
      <c r="J51" s="8"/>
      <c r="K51" s="171">
        <f>Namen!J51</f>
        <v>0</v>
      </c>
      <c r="L51" s="8">
        <f>Namen!K51</f>
        <v>0</v>
      </c>
      <c r="M51" s="8">
        <f>Namen!L51</f>
        <v>0</v>
      </c>
      <c r="N51" s="8">
        <f>IF(sorteersom&gt;0.5,Namen!M51,1)</f>
        <v>0</v>
      </c>
      <c r="O51" s="170">
        <f>Namen!N51</f>
        <v>0</v>
      </c>
      <c r="P51" s="202">
        <f>'Ronde 2'!I$24</f>
        <v>0</v>
      </c>
      <c r="Q51" s="203">
        <f>'Ronde 2'!R$24</f>
        <v>0</v>
      </c>
      <c r="R51" s="203">
        <f>'Ronde 2'!N$24</f>
        <v>0</v>
      </c>
      <c r="S51" s="204">
        <f>'Ronde 2'!I$25</f>
        <v>0</v>
      </c>
      <c r="T51" s="203">
        <f>'Ronde 2'!R$25</f>
        <v>0</v>
      </c>
      <c r="U51" s="203">
        <f>'Ronde 2'!N$25</f>
        <v>0</v>
      </c>
      <c r="V51" s="482">
        <f>'Ronde 2'!S$24</f>
        <v>0</v>
      </c>
      <c r="W51" s="202">
        <f>'Ronde 3'!I$39</f>
        <v>0</v>
      </c>
      <c r="X51" s="204">
        <f>'Ronde 3'!Q39</f>
        <v>0</v>
      </c>
      <c r="Y51" s="273">
        <f>'Ronde 3'!N$39</f>
        <v>0</v>
      </c>
      <c r="Z51" s="273">
        <f>'Ronde 3'!P39</f>
        <v>0</v>
      </c>
      <c r="AA51" s="482">
        <f>'Ronde 3'!S$39</f>
        <v>0</v>
      </c>
      <c r="AB51" s="483">
        <f>'Ronde 4'!I$51</f>
        <v>0</v>
      </c>
      <c r="AC51" s="273">
        <f>'Ronde 4'!Q51</f>
        <v>0</v>
      </c>
      <c r="AD51" s="273">
        <f>'Ronde 4'!N$51</f>
        <v>0</v>
      </c>
      <c r="AE51" s="273">
        <f>'Ronde 4'!P51</f>
        <v>0</v>
      </c>
      <c r="AF51" s="482">
        <f>'Ronde 4'!S$51</f>
        <v>0</v>
      </c>
      <c r="AG51" s="202">
        <f>'Ronde 1'!I$63</f>
        <v>0</v>
      </c>
      <c r="AH51" s="204">
        <f>'Ronde 1'!Q63</f>
        <v>0</v>
      </c>
      <c r="AI51" s="273">
        <f>'Ronde 1'!N$63</f>
        <v>0</v>
      </c>
      <c r="AJ51" s="273">
        <f>'Ronde 1'!P63</f>
        <v>0</v>
      </c>
      <c r="AK51" s="482">
        <f>'Ronde 1'!S$63</f>
        <v>0</v>
      </c>
      <c r="AL51" s="481">
        <f t="shared" si="0"/>
        <v>0</v>
      </c>
      <c r="AM51" s="8">
        <v>46</v>
      </c>
      <c r="AN51" s="175">
        <f t="shared" si="136"/>
        <v>17</v>
      </c>
      <c r="AO51" s="176">
        <f t="shared" ca="1" si="154"/>
        <v>0.76719868480096876</v>
      </c>
      <c r="AP51" s="176">
        <v>0.78907798943835261</v>
      </c>
      <c r="AQ51" s="177">
        <f t="shared" si="1"/>
        <v>140</v>
      </c>
      <c r="AR51" s="177">
        <f t="shared" si="168"/>
        <v>3000</v>
      </c>
      <c r="AS51" s="178">
        <f t="shared" si="265"/>
        <v>3157.7890779894383</v>
      </c>
      <c r="AT51" s="179">
        <f t="shared" si="169"/>
        <v>52</v>
      </c>
      <c r="AU51" s="180">
        <f t="shared" si="266"/>
        <v>0</v>
      </c>
      <c r="AV51" s="208">
        <f t="shared" si="266"/>
        <v>0</v>
      </c>
      <c r="AW51" s="206">
        <f t="shared" si="266"/>
        <v>0</v>
      </c>
      <c r="AX51" s="270" t="str">
        <f t="shared" si="266"/>
        <v xml:space="preserve"> </v>
      </c>
      <c r="AY51" s="205">
        <f t="shared" si="266"/>
        <v>0</v>
      </c>
      <c r="AZ51" s="208">
        <f t="shared" si="266"/>
        <v>0</v>
      </c>
      <c r="BA51" s="208">
        <f t="shared" si="266"/>
        <v>0</v>
      </c>
      <c r="BB51" s="208">
        <f t="shared" si="266"/>
        <v>0</v>
      </c>
      <c r="BC51" s="209">
        <f t="shared" si="266"/>
        <v>0</v>
      </c>
      <c r="BD51" s="208">
        <f t="shared" si="266"/>
        <v>0</v>
      </c>
      <c r="BE51" s="206">
        <f t="shared" si="267"/>
        <v>0</v>
      </c>
      <c r="BF51" s="208">
        <f t="shared" si="267"/>
        <v>0</v>
      </c>
      <c r="BG51" s="211">
        <f t="shared" si="267"/>
        <v>0</v>
      </c>
      <c r="BH51" s="212">
        <f t="shared" si="267"/>
        <v>0</v>
      </c>
      <c r="BI51" s="216">
        <f t="shared" si="267"/>
        <v>0</v>
      </c>
      <c r="BJ51" s="213">
        <f t="shared" si="267"/>
        <v>0</v>
      </c>
      <c r="BK51" s="212">
        <f t="shared" si="267"/>
        <v>0</v>
      </c>
      <c r="BL51" s="216">
        <f t="shared" si="267"/>
        <v>0</v>
      </c>
      <c r="BM51" s="214">
        <f t="shared" si="267"/>
        <v>0</v>
      </c>
      <c r="BN51" s="215">
        <f t="shared" si="170"/>
        <v>0</v>
      </c>
      <c r="BO51" s="211">
        <f t="shared" si="268"/>
        <v>0</v>
      </c>
      <c r="BP51" s="292">
        <f t="shared" si="268"/>
        <v>0</v>
      </c>
      <c r="BQ51" s="216">
        <f t="shared" si="268"/>
        <v>0</v>
      </c>
      <c r="BR51" s="214">
        <f t="shared" si="268"/>
        <v>0</v>
      </c>
      <c r="BS51" s="215">
        <f t="shared" si="171"/>
        <v>0</v>
      </c>
      <c r="BT51" s="211">
        <f t="shared" si="269"/>
        <v>0</v>
      </c>
      <c r="BU51" s="292">
        <f t="shared" si="269"/>
        <v>0</v>
      </c>
      <c r="BV51" s="216">
        <f t="shared" si="269"/>
        <v>0</v>
      </c>
      <c r="BW51" s="214">
        <f t="shared" si="269"/>
        <v>0</v>
      </c>
      <c r="BX51" s="215">
        <f t="shared" si="172"/>
        <v>0</v>
      </c>
      <c r="BY51" s="211">
        <f t="shared" si="270"/>
        <v>0</v>
      </c>
      <c r="BZ51" s="292">
        <f t="shared" si="270"/>
        <v>0</v>
      </c>
      <c r="CA51" s="216">
        <f t="shared" si="270"/>
        <v>0</v>
      </c>
      <c r="CB51" s="214">
        <f t="shared" si="270"/>
        <v>0</v>
      </c>
      <c r="CC51" s="215">
        <f t="shared" si="173"/>
        <v>0</v>
      </c>
      <c r="CD51" s="217">
        <f t="shared" si="174"/>
        <v>0</v>
      </c>
      <c r="CE51" s="195">
        <f t="shared" si="155"/>
        <v>0</v>
      </c>
      <c r="CF51" s="162" t="str">
        <f t="shared" si="138"/>
        <v xml:space="preserve"> </v>
      </c>
      <c r="CG51" s="218">
        <f t="shared" si="271"/>
        <v>0</v>
      </c>
      <c r="CH51" s="252">
        <f t="shared" si="271"/>
        <v>0</v>
      </c>
      <c r="CI51" s="219">
        <f t="shared" si="157"/>
        <v>0</v>
      </c>
      <c r="CJ51" s="250">
        <f t="shared" si="156"/>
        <v>0</v>
      </c>
      <c r="CK51" s="129"/>
      <c r="CL51" s="220">
        <f t="shared" si="175"/>
        <v>0</v>
      </c>
      <c r="CM51" s="221">
        <f t="shared" si="176"/>
        <v>4</v>
      </c>
      <c r="CN51" s="221">
        <f t="shared" si="177"/>
        <v>0</v>
      </c>
      <c r="CO51" s="221">
        <f t="shared" si="178"/>
        <v>9</v>
      </c>
      <c r="CP51" s="221">
        <f t="shared" si="179"/>
        <v>0</v>
      </c>
      <c r="CQ51" s="221">
        <f t="shared" si="180"/>
        <v>6</v>
      </c>
      <c r="CR51" s="221">
        <f t="shared" si="181"/>
        <v>0</v>
      </c>
      <c r="CS51" s="221">
        <f t="shared" si="182"/>
        <v>1</v>
      </c>
      <c r="CT51" s="221">
        <f t="shared" si="183"/>
        <v>0</v>
      </c>
      <c r="CU51" s="221">
        <f t="shared" si="184"/>
        <v>1</v>
      </c>
      <c r="CV51" s="221">
        <f t="shared" si="185"/>
        <v>0</v>
      </c>
      <c r="CW51" s="222">
        <f t="shared" si="186"/>
        <v>1</v>
      </c>
      <c r="CX51" s="220">
        <f t="shared" si="187"/>
        <v>0</v>
      </c>
      <c r="CY51" s="221">
        <f t="shared" si="28"/>
        <v>1</v>
      </c>
      <c r="CZ51" s="221">
        <f t="shared" si="188"/>
        <v>0</v>
      </c>
      <c r="DA51" s="221">
        <f t="shared" si="30"/>
        <v>1</v>
      </c>
      <c r="DB51" s="221">
        <f t="shared" si="189"/>
        <v>0</v>
      </c>
      <c r="DC51" s="221">
        <f t="shared" si="32"/>
        <v>1</v>
      </c>
      <c r="DD51" s="221">
        <f t="shared" si="190"/>
        <v>0</v>
      </c>
      <c r="DE51" s="221">
        <f t="shared" si="34"/>
        <v>1</v>
      </c>
      <c r="DF51" s="221">
        <f t="shared" si="191"/>
        <v>0</v>
      </c>
      <c r="DG51" s="221">
        <f t="shared" si="36"/>
        <v>1</v>
      </c>
      <c r="DH51" s="221">
        <f t="shared" si="192"/>
        <v>0</v>
      </c>
      <c r="DI51" s="222">
        <f t="shared" si="38"/>
        <v>1</v>
      </c>
      <c r="DJ51" s="265">
        <f t="shared" si="139"/>
        <v>0</v>
      </c>
      <c r="DK51" s="266">
        <f t="shared" si="140"/>
        <v>0</v>
      </c>
      <c r="DL51" s="267">
        <f t="shared" si="141"/>
        <v>0</v>
      </c>
      <c r="DM51" s="224">
        <f t="shared" si="193"/>
        <v>0</v>
      </c>
      <c r="DN51" s="225">
        <f t="shared" si="194"/>
        <v>4</v>
      </c>
      <c r="DO51" s="225">
        <f t="shared" si="195"/>
        <v>0</v>
      </c>
      <c r="DP51" s="225">
        <f t="shared" si="196"/>
        <v>9</v>
      </c>
      <c r="DQ51" s="225">
        <f t="shared" si="197"/>
        <v>0</v>
      </c>
      <c r="DR51" s="225">
        <f t="shared" si="198"/>
        <v>6</v>
      </c>
      <c r="DS51" s="225">
        <f t="shared" si="199"/>
        <v>0</v>
      </c>
      <c r="DT51" s="225">
        <f t="shared" si="200"/>
        <v>1</v>
      </c>
      <c r="DU51" s="225">
        <f t="shared" si="201"/>
        <v>0</v>
      </c>
      <c r="DV51" s="225">
        <f t="shared" si="202"/>
        <v>1</v>
      </c>
      <c r="DW51" s="225">
        <f t="shared" si="203"/>
        <v>0</v>
      </c>
      <c r="DX51" s="225">
        <f t="shared" si="204"/>
        <v>1</v>
      </c>
      <c r="DY51" s="225">
        <f t="shared" si="205"/>
        <v>0</v>
      </c>
      <c r="DZ51" s="225">
        <f t="shared" si="52"/>
        <v>1</v>
      </c>
      <c r="EA51" s="225">
        <f t="shared" si="206"/>
        <v>0</v>
      </c>
      <c r="EB51" s="225">
        <f t="shared" si="54"/>
        <v>1</v>
      </c>
      <c r="EC51" s="225">
        <f t="shared" si="207"/>
        <v>0</v>
      </c>
      <c r="ED51" s="225">
        <f t="shared" si="56"/>
        <v>1</v>
      </c>
      <c r="EE51" s="225">
        <f t="shared" si="208"/>
        <v>0</v>
      </c>
      <c r="EF51" s="225">
        <f t="shared" si="58"/>
        <v>1</v>
      </c>
      <c r="EG51" s="225">
        <f t="shared" si="209"/>
        <v>0</v>
      </c>
      <c r="EH51" s="225">
        <f t="shared" si="60"/>
        <v>1</v>
      </c>
      <c r="EI51" s="225">
        <f t="shared" si="210"/>
        <v>0</v>
      </c>
      <c r="EJ51" s="225">
        <f t="shared" si="62"/>
        <v>1</v>
      </c>
      <c r="EK51" s="225">
        <f t="shared" si="142"/>
        <v>0</v>
      </c>
      <c r="EL51" s="225">
        <f t="shared" si="143"/>
        <v>0</v>
      </c>
      <c r="EM51" s="223">
        <f t="shared" si="144"/>
        <v>0</v>
      </c>
      <c r="EN51" s="224">
        <f t="shared" si="211"/>
        <v>0</v>
      </c>
      <c r="EO51" s="225">
        <f t="shared" si="212"/>
        <v>4</v>
      </c>
      <c r="EP51" s="225">
        <f t="shared" si="213"/>
        <v>0</v>
      </c>
      <c r="EQ51" s="225">
        <f t="shared" si="214"/>
        <v>9</v>
      </c>
      <c r="ER51" s="225">
        <f t="shared" si="215"/>
        <v>0</v>
      </c>
      <c r="ES51" s="225">
        <f t="shared" si="216"/>
        <v>6</v>
      </c>
      <c r="ET51" s="225">
        <f t="shared" si="217"/>
        <v>0</v>
      </c>
      <c r="EU51" s="225">
        <f t="shared" si="218"/>
        <v>1</v>
      </c>
      <c r="EV51" s="225">
        <f t="shared" si="219"/>
        <v>0</v>
      </c>
      <c r="EW51" s="225">
        <f t="shared" si="220"/>
        <v>1</v>
      </c>
      <c r="EX51" s="225">
        <f t="shared" si="221"/>
        <v>0</v>
      </c>
      <c r="EY51" s="225">
        <f t="shared" si="222"/>
        <v>1</v>
      </c>
      <c r="EZ51" s="225">
        <f t="shared" si="223"/>
        <v>0</v>
      </c>
      <c r="FA51" s="225">
        <f t="shared" si="76"/>
        <v>1</v>
      </c>
      <c r="FB51" s="225">
        <f t="shared" si="224"/>
        <v>0</v>
      </c>
      <c r="FC51" s="225">
        <f t="shared" si="78"/>
        <v>1</v>
      </c>
      <c r="FD51" s="225">
        <f t="shared" si="225"/>
        <v>0</v>
      </c>
      <c r="FE51" s="225">
        <f t="shared" si="80"/>
        <v>1</v>
      </c>
      <c r="FF51" s="225">
        <f t="shared" si="226"/>
        <v>0</v>
      </c>
      <c r="FG51" s="225">
        <f t="shared" si="82"/>
        <v>1</v>
      </c>
      <c r="FH51" s="225">
        <f t="shared" si="227"/>
        <v>0</v>
      </c>
      <c r="FI51" s="225">
        <f t="shared" si="84"/>
        <v>1</v>
      </c>
      <c r="FJ51" s="225">
        <f t="shared" si="228"/>
        <v>0</v>
      </c>
      <c r="FK51" s="225">
        <f t="shared" si="86"/>
        <v>1</v>
      </c>
      <c r="FL51" s="225">
        <f t="shared" si="145"/>
        <v>0</v>
      </c>
      <c r="FM51" s="225">
        <f t="shared" si="146"/>
        <v>0</v>
      </c>
      <c r="FN51" s="223">
        <f t="shared" si="147"/>
        <v>0</v>
      </c>
      <c r="FO51" s="224">
        <f t="shared" si="229"/>
        <v>0</v>
      </c>
      <c r="FP51" s="225">
        <f t="shared" si="230"/>
        <v>4</v>
      </c>
      <c r="FQ51" s="225">
        <f t="shared" si="231"/>
        <v>0</v>
      </c>
      <c r="FR51" s="225">
        <f t="shared" si="232"/>
        <v>9</v>
      </c>
      <c r="FS51" s="225">
        <f t="shared" si="233"/>
        <v>0</v>
      </c>
      <c r="FT51" s="225">
        <f t="shared" si="234"/>
        <v>6</v>
      </c>
      <c r="FU51" s="225">
        <f t="shared" si="235"/>
        <v>0</v>
      </c>
      <c r="FV51" s="225">
        <f t="shared" si="236"/>
        <v>1</v>
      </c>
      <c r="FW51" s="225">
        <f t="shared" si="237"/>
        <v>0</v>
      </c>
      <c r="FX51" s="225">
        <f t="shared" si="238"/>
        <v>1</v>
      </c>
      <c r="FY51" s="225">
        <f t="shared" si="239"/>
        <v>0</v>
      </c>
      <c r="FZ51" s="225">
        <f t="shared" si="240"/>
        <v>1</v>
      </c>
      <c r="GA51" s="225">
        <f t="shared" si="241"/>
        <v>0</v>
      </c>
      <c r="GB51" s="225">
        <f t="shared" si="100"/>
        <v>1</v>
      </c>
      <c r="GC51" s="225">
        <f t="shared" si="242"/>
        <v>0</v>
      </c>
      <c r="GD51" s="225">
        <f t="shared" si="102"/>
        <v>1</v>
      </c>
      <c r="GE51" s="225">
        <f t="shared" si="243"/>
        <v>0</v>
      </c>
      <c r="GF51" s="225">
        <f t="shared" si="104"/>
        <v>1</v>
      </c>
      <c r="GG51" s="225">
        <f t="shared" si="244"/>
        <v>0</v>
      </c>
      <c r="GH51" s="225">
        <f t="shared" si="106"/>
        <v>1</v>
      </c>
      <c r="GI51" s="225">
        <f t="shared" si="245"/>
        <v>0</v>
      </c>
      <c r="GJ51" s="225">
        <f t="shared" si="108"/>
        <v>1</v>
      </c>
      <c r="GK51" s="225">
        <f t="shared" si="246"/>
        <v>0</v>
      </c>
      <c r="GL51" s="225">
        <f t="shared" si="110"/>
        <v>1</v>
      </c>
      <c r="GM51" s="225">
        <f t="shared" si="148"/>
        <v>0</v>
      </c>
      <c r="GN51" s="225">
        <f t="shared" si="149"/>
        <v>0</v>
      </c>
      <c r="GO51" s="223">
        <f t="shared" si="150"/>
        <v>0</v>
      </c>
      <c r="GP51" s="224">
        <f t="shared" si="247"/>
        <v>0</v>
      </c>
      <c r="GQ51" s="225">
        <f t="shared" si="248"/>
        <v>4</v>
      </c>
      <c r="GR51" s="225">
        <f t="shared" si="249"/>
        <v>0</v>
      </c>
      <c r="GS51" s="225">
        <f t="shared" si="250"/>
        <v>9</v>
      </c>
      <c r="GT51" s="225">
        <f t="shared" si="251"/>
        <v>0</v>
      </c>
      <c r="GU51" s="225">
        <f t="shared" si="252"/>
        <v>6</v>
      </c>
      <c r="GV51" s="225">
        <f t="shared" si="253"/>
        <v>0</v>
      </c>
      <c r="GW51" s="225">
        <f t="shared" si="254"/>
        <v>1</v>
      </c>
      <c r="GX51" s="225">
        <f t="shared" si="255"/>
        <v>0</v>
      </c>
      <c r="GY51" s="225">
        <f t="shared" si="256"/>
        <v>1</v>
      </c>
      <c r="GZ51" s="225">
        <f t="shared" si="257"/>
        <v>0</v>
      </c>
      <c r="HA51" s="225">
        <f t="shared" si="258"/>
        <v>1</v>
      </c>
      <c r="HB51" s="225">
        <f t="shared" si="259"/>
        <v>0</v>
      </c>
      <c r="HC51" s="225">
        <f t="shared" si="124"/>
        <v>1</v>
      </c>
      <c r="HD51" s="225">
        <f t="shared" si="260"/>
        <v>0</v>
      </c>
      <c r="HE51" s="225">
        <f t="shared" si="126"/>
        <v>1</v>
      </c>
      <c r="HF51" s="225">
        <f t="shared" si="261"/>
        <v>0</v>
      </c>
      <c r="HG51" s="225">
        <f t="shared" si="128"/>
        <v>1</v>
      </c>
      <c r="HH51" s="225">
        <f t="shared" si="262"/>
        <v>0</v>
      </c>
      <c r="HI51" s="225">
        <f t="shared" si="130"/>
        <v>1</v>
      </c>
      <c r="HJ51" s="225">
        <f t="shared" si="263"/>
        <v>0</v>
      </c>
      <c r="HK51" s="225">
        <f t="shared" si="132"/>
        <v>1</v>
      </c>
      <c r="HL51" s="225">
        <f t="shared" si="264"/>
        <v>0</v>
      </c>
      <c r="HM51" s="225">
        <f t="shared" si="134"/>
        <v>1</v>
      </c>
      <c r="HN51" s="225">
        <f t="shared" si="151"/>
        <v>0</v>
      </c>
      <c r="HO51" s="225">
        <f t="shared" si="152"/>
        <v>0</v>
      </c>
      <c r="HP51" s="223">
        <f t="shared" si="153"/>
        <v>0</v>
      </c>
    </row>
    <row r="52" spans="1:224" ht="15" x14ac:dyDescent="0.25">
      <c r="A52" s="123">
        <f t="shared" si="135"/>
        <v>48</v>
      </c>
      <c r="B52" s="8">
        <f>Namen!B52</f>
        <v>0</v>
      </c>
      <c r="C52" s="170">
        <f>Namen!C52</f>
        <v>0</v>
      </c>
      <c r="D52" s="170" t="str">
        <f>Namen!D52&amp;" "&amp;Namen!E52</f>
        <v xml:space="preserve"> </v>
      </c>
      <c r="E52" s="8">
        <f>Namen!F52</f>
        <v>0</v>
      </c>
      <c r="F52" s="170">
        <f>Namen!G52</f>
        <v>0</v>
      </c>
      <c r="G52" s="8">
        <f>Namen!H52</f>
        <v>0</v>
      </c>
      <c r="H52" s="8">
        <f>Namen!I52</f>
        <v>0</v>
      </c>
      <c r="I52" s="8"/>
      <c r="J52" s="8"/>
      <c r="K52" s="171">
        <f>Namen!J52</f>
        <v>0</v>
      </c>
      <c r="L52" s="8">
        <f>Namen!K52</f>
        <v>0</v>
      </c>
      <c r="M52" s="8">
        <f>Namen!L52</f>
        <v>0</v>
      </c>
      <c r="N52" s="8">
        <f>IF(sorteersom&gt;0.5,Namen!M52,1)</f>
        <v>0</v>
      </c>
      <c r="O52" s="170">
        <f>Namen!N52</f>
        <v>0</v>
      </c>
      <c r="P52" s="202">
        <f>'Ronde 2'!I$26</f>
        <v>0</v>
      </c>
      <c r="Q52" s="203">
        <f>'Ronde 2'!R$26</f>
        <v>0</v>
      </c>
      <c r="R52" s="203">
        <f>'Ronde 2'!N$26</f>
        <v>0</v>
      </c>
      <c r="S52" s="204">
        <f>'Ronde 2'!I$27</f>
        <v>0</v>
      </c>
      <c r="T52" s="203">
        <f>'Ronde 2'!R$27</f>
        <v>0</v>
      </c>
      <c r="U52" s="203">
        <f>'Ronde 2'!N$27</f>
        <v>0</v>
      </c>
      <c r="V52" s="482">
        <f>'Ronde 2'!S$26</f>
        <v>0</v>
      </c>
      <c r="W52" s="202">
        <f>'Ronde 3'!I$40</f>
        <v>0</v>
      </c>
      <c r="X52" s="204">
        <f>'Ronde 3'!Q40</f>
        <v>0</v>
      </c>
      <c r="Y52" s="273">
        <f>'Ronde 3'!N$40</f>
        <v>0</v>
      </c>
      <c r="Z52" s="273">
        <f>'Ronde 3'!P40</f>
        <v>0</v>
      </c>
      <c r="AA52" s="482">
        <f>'Ronde 3'!S$40</f>
        <v>0</v>
      </c>
      <c r="AB52" s="483">
        <f>'Ronde 4'!I$52</f>
        <v>0</v>
      </c>
      <c r="AC52" s="273">
        <f>'Ronde 4'!Q52</f>
        <v>0</v>
      </c>
      <c r="AD52" s="273">
        <f>'Ronde 4'!N$52</f>
        <v>0</v>
      </c>
      <c r="AE52" s="273">
        <f>'Ronde 4'!P52</f>
        <v>0</v>
      </c>
      <c r="AF52" s="482">
        <f>'Ronde 4'!S$52</f>
        <v>0</v>
      </c>
      <c r="AG52" s="202">
        <f>'Ronde 1'!I$64</f>
        <v>0</v>
      </c>
      <c r="AH52" s="204">
        <f>'Ronde 1'!Q64</f>
        <v>0</v>
      </c>
      <c r="AI52" s="273">
        <f>'Ronde 1'!N$64</f>
        <v>0</v>
      </c>
      <c r="AJ52" s="273">
        <f>'Ronde 1'!P64</f>
        <v>0</v>
      </c>
      <c r="AK52" s="482">
        <f>'Ronde 1'!S$64</f>
        <v>0</v>
      </c>
      <c r="AL52" s="481">
        <f t="shared" si="0"/>
        <v>0</v>
      </c>
      <c r="AM52" s="8">
        <v>47</v>
      </c>
      <c r="AN52" s="175">
        <f t="shared" si="136"/>
        <v>17</v>
      </c>
      <c r="AO52" s="176">
        <f t="shared" ca="1" si="154"/>
        <v>1.6042449134924253E-3</v>
      </c>
      <c r="AP52" s="176">
        <v>0.56861101052376584</v>
      </c>
      <c r="AQ52" s="177">
        <f t="shared" si="1"/>
        <v>140</v>
      </c>
      <c r="AR52" s="177">
        <f t="shared" si="168"/>
        <v>3000</v>
      </c>
      <c r="AS52" s="178">
        <f t="shared" si="265"/>
        <v>3157.5686110105239</v>
      </c>
      <c r="AT52" s="179">
        <f t="shared" si="169"/>
        <v>48</v>
      </c>
      <c r="AU52" s="180">
        <f t="shared" si="266"/>
        <v>0</v>
      </c>
      <c r="AV52" s="208">
        <f t="shared" si="266"/>
        <v>0</v>
      </c>
      <c r="AW52" s="206">
        <f t="shared" si="266"/>
        <v>0</v>
      </c>
      <c r="AX52" s="270" t="str">
        <f t="shared" si="266"/>
        <v xml:space="preserve"> </v>
      </c>
      <c r="AY52" s="205">
        <f t="shared" si="266"/>
        <v>0</v>
      </c>
      <c r="AZ52" s="208">
        <f t="shared" si="266"/>
        <v>0</v>
      </c>
      <c r="BA52" s="208">
        <f t="shared" si="266"/>
        <v>0</v>
      </c>
      <c r="BB52" s="208">
        <f t="shared" si="266"/>
        <v>0</v>
      </c>
      <c r="BC52" s="209">
        <f t="shared" si="266"/>
        <v>0</v>
      </c>
      <c r="BD52" s="208">
        <f t="shared" si="266"/>
        <v>0</v>
      </c>
      <c r="BE52" s="206">
        <f t="shared" si="267"/>
        <v>0</v>
      </c>
      <c r="BF52" s="208">
        <f t="shared" si="267"/>
        <v>0</v>
      </c>
      <c r="BG52" s="211">
        <f t="shared" si="267"/>
        <v>0</v>
      </c>
      <c r="BH52" s="212">
        <f t="shared" si="267"/>
        <v>0</v>
      </c>
      <c r="BI52" s="216">
        <f t="shared" si="267"/>
        <v>0</v>
      </c>
      <c r="BJ52" s="213">
        <f t="shared" si="267"/>
        <v>0</v>
      </c>
      <c r="BK52" s="212">
        <f t="shared" si="267"/>
        <v>0</v>
      </c>
      <c r="BL52" s="216">
        <f t="shared" si="267"/>
        <v>0</v>
      </c>
      <c r="BM52" s="214">
        <f t="shared" si="267"/>
        <v>0</v>
      </c>
      <c r="BN52" s="215">
        <f t="shared" si="170"/>
        <v>0</v>
      </c>
      <c r="BO52" s="211">
        <f t="shared" si="268"/>
        <v>0</v>
      </c>
      <c r="BP52" s="292">
        <f t="shared" si="268"/>
        <v>0</v>
      </c>
      <c r="BQ52" s="216">
        <f t="shared" si="268"/>
        <v>0</v>
      </c>
      <c r="BR52" s="214">
        <f t="shared" si="268"/>
        <v>0</v>
      </c>
      <c r="BS52" s="215">
        <f t="shared" si="171"/>
        <v>0</v>
      </c>
      <c r="BT52" s="211">
        <f t="shared" si="269"/>
        <v>0</v>
      </c>
      <c r="BU52" s="292">
        <f t="shared" si="269"/>
        <v>0</v>
      </c>
      <c r="BV52" s="216">
        <f t="shared" si="269"/>
        <v>0</v>
      </c>
      <c r="BW52" s="214">
        <f t="shared" si="269"/>
        <v>0</v>
      </c>
      <c r="BX52" s="215">
        <f t="shared" si="172"/>
        <v>0</v>
      </c>
      <c r="BY52" s="211">
        <f t="shared" si="270"/>
        <v>0</v>
      </c>
      <c r="BZ52" s="292">
        <f t="shared" si="270"/>
        <v>0</v>
      </c>
      <c r="CA52" s="216">
        <f t="shared" si="270"/>
        <v>0</v>
      </c>
      <c r="CB52" s="214">
        <f t="shared" si="270"/>
        <v>0</v>
      </c>
      <c r="CC52" s="215">
        <f t="shared" si="173"/>
        <v>0</v>
      </c>
      <c r="CD52" s="217">
        <f t="shared" si="174"/>
        <v>0</v>
      </c>
      <c r="CE52" s="195">
        <f t="shared" si="155"/>
        <v>0</v>
      </c>
      <c r="CF52" s="162" t="str">
        <f t="shared" si="138"/>
        <v xml:space="preserve"> </v>
      </c>
      <c r="CG52" s="218">
        <f t="shared" si="271"/>
        <v>0</v>
      </c>
      <c r="CH52" s="252">
        <f t="shared" si="271"/>
        <v>0</v>
      </c>
      <c r="CI52" s="219">
        <f t="shared" si="157"/>
        <v>0</v>
      </c>
      <c r="CJ52" s="250">
        <f t="shared" si="156"/>
        <v>0</v>
      </c>
      <c r="CK52" s="129"/>
      <c r="CL52" s="220">
        <f t="shared" si="175"/>
        <v>0</v>
      </c>
      <c r="CM52" s="221">
        <f t="shared" si="176"/>
        <v>4</v>
      </c>
      <c r="CN52" s="221">
        <f t="shared" si="177"/>
        <v>0</v>
      </c>
      <c r="CO52" s="221">
        <f t="shared" si="178"/>
        <v>9</v>
      </c>
      <c r="CP52" s="221">
        <f t="shared" si="179"/>
        <v>0</v>
      </c>
      <c r="CQ52" s="221">
        <f t="shared" si="180"/>
        <v>6</v>
      </c>
      <c r="CR52" s="221">
        <f t="shared" si="181"/>
        <v>0</v>
      </c>
      <c r="CS52" s="221">
        <f t="shared" si="182"/>
        <v>1</v>
      </c>
      <c r="CT52" s="221">
        <f t="shared" si="183"/>
        <v>0</v>
      </c>
      <c r="CU52" s="221">
        <f t="shared" si="184"/>
        <v>1</v>
      </c>
      <c r="CV52" s="221">
        <f t="shared" si="185"/>
        <v>0</v>
      </c>
      <c r="CW52" s="222">
        <f t="shared" si="186"/>
        <v>1</v>
      </c>
      <c r="CX52" s="220">
        <f t="shared" si="187"/>
        <v>0</v>
      </c>
      <c r="CY52" s="221">
        <f t="shared" si="28"/>
        <v>1</v>
      </c>
      <c r="CZ52" s="221">
        <f t="shared" si="188"/>
        <v>0</v>
      </c>
      <c r="DA52" s="221">
        <f t="shared" si="30"/>
        <v>1</v>
      </c>
      <c r="DB52" s="221">
        <f t="shared" si="189"/>
        <v>0</v>
      </c>
      <c r="DC52" s="221">
        <f t="shared" si="32"/>
        <v>1</v>
      </c>
      <c r="DD52" s="221">
        <f t="shared" si="190"/>
        <v>0</v>
      </c>
      <c r="DE52" s="221">
        <f t="shared" si="34"/>
        <v>1</v>
      </c>
      <c r="DF52" s="221">
        <f t="shared" si="191"/>
        <v>0</v>
      </c>
      <c r="DG52" s="221">
        <f t="shared" si="36"/>
        <v>1</v>
      </c>
      <c r="DH52" s="221">
        <f t="shared" si="192"/>
        <v>0</v>
      </c>
      <c r="DI52" s="222">
        <f t="shared" si="38"/>
        <v>1</v>
      </c>
      <c r="DJ52" s="265">
        <f t="shared" si="139"/>
        <v>0</v>
      </c>
      <c r="DK52" s="266">
        <f t="shared" si="140"/>
        <v>0</v>
      </c>
      <c r="DL52" s="267">
        <f t="shared" si="141"/>
        <v>0</v>
      </c>
      <c r="DM52" s="224">
        <f t="shared" si="193"/>
        <v>0</v>
      </c>
      <c r="DN52" s="225">
        <f t="shared" si="194"/>
        <v>4</v>
      </c>
      <c r="DO52" s="225">
        <f t="shared" si="195"/>
        <v>0</v>
      </c>
      <c r="DP52" s="225">
        <f t="shared" si="196"/>
        <v>9</v>
      </c>
      <c r="DQ52" s="225">
        <f t="shared" si="197"/>
        <v>0</v>
      </c>
      <c r="DR52" s="225">
        <f t="shared" si="198"/>
        <v>6</v>
      </c>
      <c r="DS52" s="225">
        <f t="shared" si="199"/>
        <v>0</v>
      </c>
      <c r="DT52" s="225">
        <f t="shared" si="200"/>
        <v>1</v>
      </c>
      <c r="DU52" s="225">
        <f t="shared" si="201"/>
        <v>0</v>
      </c>
      <c r="DV52" s="225">
        <f t="shared" si="202"/>
        <v>1</v>
      </c>
      <c r="DW52" s="225">
        <f t="shared" si="203"/>
        <v>0</v>
      </c>
      <c r="DX52" s="225">
        <f t="shared" si="204"/>
        <v>1</v>
      </c>
      <c r="DY52" s="225">
        <f t="shared" si="205"/>
        <v>0</v>
      </c>
      <c r="DZ52" s="225">
        <f t="shared" si="52"/>
        <v>1</v>
      </c>
      <c r="EA52" s="225">
        <f t="shared" si="206"/>
        <v>0</v>
      </c>
      <c r="EB52" s="225">
        <f t="shared" si="54"/>
        <v>1</v>
      </c>
      <c r="EC52" s="225">
        <f t="shared" si="207"/>
        <v>0</v>
      </c>
      <c r="ED52" s="225">
        <f t="shared" si="56"/>
        <v>1</v>
      </c>
      <c r="EE52" s="225">
        <f t="shared" si="208"/>
        <v>0</v>
      </c>
      <c r="EF52" s="225">
        <f t="shared" si="58"/>
        <v>1</v>
      </c>
      <c r="EG52" s="225">
        <f t="shared" si="209"/>
        <v>0</v>
      </c>
      <c r="EH52" s="225">
        <f t="shared" si="60"/>
        <v>1</v>
      </c>
      <c r="EI52" s="225">
        <f t="shared" si="210"/>
        <v>0</v>
      </c>
      <c r="EJ52" s="225">
        <f t="shared" si="62"/>
        <v>1</v>
      </c>
      <c r="EK52" s="225">
        <f t="shared" si="142"/>
        <v>0</v>
      </c>
      <c r="EL52" s="225">
        <f t="shared" si="143"/>
        <v>0</v>
      </c>
      <c r="EM52" s="223">
        <f t="shared" si="144"/>
        <v>0</v>
      </c>
      <c r="EN52" s="224">
        <f t="shared" si="211"/>
        <v>0</v>
      </c>
      <c r="EO52" s="225">
        <f t="shared" si="212"/>
        <v>4</v>
      </c>
      <c r="EP52" s="225">
        <f t="shared" si="213"/>
        <v>0</v>
      </c>
      <c r="EQ52" s="225">
        <f t="shared" si="214"/>
        <v>9</v>
      </c>
      <c r="ER52" s="225">
        <f t="shared" si="215"/>
        <v>0</v>
      </c>
      <c r="ES52" s="225">
        <f t="shared" si="216"/>
        <v>6</v>
      </c>
      <c r="ET52" s="225">
        <f t="shared" si="217"/>
        <v>0</v>
      </c>
      <c r="EU52" s="225">
        <f t="shared" si="218"/>
        <v>1</v>
      </c>
      <c r="EV52" s="225">
        <f t="shared" si="219"/>
        <v>0</v>
      </c>
      <c r="EW52" s="225">
        <f t="shared" si="220"/>
        <v>1</v>
      </c>
      <c r="EX52" s="225">
        <f t="shared" si="221"/>
        <v>0</v>
      </c>
      <c r="EY52" s="225">
        <f t="shared" si="222"/>
        <v>1</v>
      </c>
      <c r="EZ52" s="225">
        <f t="shared" si="223"/>
        <v>0</v>
      </c>
      <c r="FA52" s="225">
        <f t="shared" si="76"/>
        <v>1</v>
      </c>
      <c r="FB52" s="225">
        <f t="shared" si="224"/>
        <v>0</v>
      </c>
      <c r="FC52" s="225">
        <f t="shared" si="78"/>
        <v>1</v>
      </c>
      <c r="FD52" s="225">
        <f t="shared" si="225"/>
        <v>0</v>
      </c>
      <c r="FE52" s="225">
        <f t="shared" si="80"/>
        <v>1</v>
      </c>
      <c r="FF52" s="225">
        <f t="shared" si="226"/>
        <v>0</v>
      </c>
      <c r="FG52" s="225">
        <f t="shared" si="82"/>
        <v>1</v>
      </c>
      <c r="FH52" s="225">
        <f t="shared" si="227"/>
        <v>0</v>
      </c>
      <c r="FI52" s="225">
        <f t="shared" si="84"/>
        <v>1</v>
      </c>
      <c r="FJ52" s="225">
        <f t="shared" si="228"/>
        <v>0</v>
      </c>
      <c r="FK52" s="225">
        <f t="shared" si="86"/>
        <v>1</v>
      </c>
      <c r="FL52" s="225">
        <f t="shared" si="145"/>
        <v>0</v>
      </c>
      <c r="FM52" s="225">
        <f t="shared" si="146"/>
        <v>0</v>
      </c>
      <c r="FN52" s="223">
        <f t="shared" si="147"/>
        <v>0</v>
      </c>
      <c r="FO52" s="224">
        <f t="shared" si="229"/>
        <v>0</v>
      </c>
      <c r="FP52" s="225">
        <f t="shared" si="230"/>
        <v>4</v>
      </c>
      <c r="FQ52" s="225">
        <f t="shared" si="231"/>
        <v>0</v>
      </c>
      <c r="FR52" s="225">
        <f t="shared" si="232"/>
        <v>9</v>
      </c>
      <c r="FS52" s="225">
        <f t="shared" si="233"/>
        <v>0</v>
      </c>
      <c r="FT52" s="225">
        <f t="shared" si="234"/>
        <v>6</v>
      </c>
      <c r="FU52" s="225">
        <f t="shared" si="235"/>
        <v>0</v>
      </c>
      <c r="FV52" s="225">
        <f t="shared" si="236"/>
        <v>1</v>
      </c>
      <c r="FW52" s="225">
        <f t="shared" si="237"/>
        <v>0</v>
      </c>
      <c r="FX52" s="225">
        <f t="shared" si="238"/>
        <v>1</v>
      </c>
      <c r="FY52" s="225">
        <f t="shared" si="239"/>
        <v>0</v>
      </c>
      <c r="FZ52" s="225">
        <f t="shared" si="240"/>
        <v>1</v>
      </c>
      <c r="GA52" s="225">
        <f t="shared" si="241"/>
        <v>0</v>
      </c>
      <c r="GB52" s="225">
        <f t="shared" si="100"/>
        <v>1</v>
      </c>
      <c r="GC52" s="225">
        <f t="shared" si="242"/>
        <v>0</v>
      </c>
      <c r="GD52" s="225">
        <f t="shared" si="102"/>
        <v>1</v>
      </c>
      <c r="GE52" s="225">
        <f t="shared" si="243"/>
        <v>0</v>
      </c>
      <c r="GF52" s="225">
        <f t="shared" si="104"/>
        <v>1</v>
      </c>
      <c r="GG52" s="225">
        <f t="shared" si="244"/>
        <v>0</v>
      </c>
      <c r="GH52" s="225">
        <f t="shared" si="106"/>
        <v>1</v>
      </c>
      <c r="GI52" s="225">
        <f t="shared" si="245"/>
        <v>0</v>
      </c>
      <c r="GJ52" s="225">
        <f t="shared" si="108"/>
        <v>1</v>
      </c>
      <c r="GK52" s="225">
        <f t="shared" si="246"/>
        <v>0</v>
      </c>
      <c r="GL52" s="225">
        <f t="shared" si="110"/>
        <v>1</v>
      </c>
      <c r="GM52" s="225">
        <f t="shared" si="148"/>
        <v>0</v>
      </c>
      <c r="GN52" s="225">
        <f t="shared" si="149"/>
        <v>0</v>
      </c>
      <c r="GO52" s="223">
        <f t="shared" si="150"/>
        <v>0</v>
      </c>
      <c r="GP52" s="224">
        <f t="shared" si="247"/>
        <v>0</v>
      </c>
      <c r="GQ52" s="225">
        <f t="shared" si="248"/>
        <v>4</v>
      </c>
      <c r="GR52" s="225">
        <f t="shared" si="249"/>
        <v>0</v>
      </c>
      <c r="GS52" s="225">
        <f t="shared" si="250"/>
        <v>9</v>
      </c>
      <c r="GT52" s="225">
        <f t="shared" si="251"/>
        <v>0</v>
      </c>
      <c r="GU52" s="225">
        <f t="shared" si="252"/>
        <v>6</v>
      </c>
      <c r="GV52" s="225">
        <f t="shared" si="253"/>
        <v>0</v>
      </c>
      <c r="GW52" s="225">
        <f t="shared" si="254"/>
        <v>1</v>
      </c>
      <c r="GX52" s="225">
        <f t="shared" si="255"/>
        <v>0</v>
      </c>
      <c r="GY52" s="225">
        <f t="shared" si="256"/>
        <v>1</v>
      </c>
      <c r="GZ52" s="225">
        <f t="shared" si="257"/>
        <v>0</v>
      </c>
      <c r="HA52" s="225">
        <f t="shared" si="258"/>
        <v>1</v>
      </c>
      <c r="HB52" s="225">
        <f t="shared" si="259"/>
        <v>0</v>
      </c>
      <c r="HC52" s="225">
        <f t="shared" si="124"/>
        <v>1</v>
      </c>
      <c r="HD52" s="225">
        <f t="shared" si="260"/>
        <v>0</v>
      </c>
      <c r="HE52" s="225">
        <f t="shared" si="126"/>
        <v>1</v>
      </c>
      <c r="HF52" s="225">
        <f t="shared" si="261"/>
        <v>0</v>
      </c>
      <c r="HG52" s="225">
        <f t="shared" si="128"/>
        <v>1</v>
      </c>
      <c r="HH52" s="225">
        <f t="shared" si="262"/>
        <v>0</v>
      </c>
      <c r="HI52" s="225">
        <f t="shared" si="130"/>
        <v>1</v>
      </c>
      <c r="HJ52" s="225">
        <f t="shared" si="263"/>
        <v>0</v>
      </c>
      <c r="HK52" s="225">
        <f t="shared" si="132"/>
        <v>1</v>
      </c>
      <c r="HL52" s="225">
        <f t="shared" si="264"/>
        <v>0</v>
      </c>
      <c r="HM52" s="225">
        <f t="shared" si="134"/>
        <v>1</v>
      </c>
      <c r="HN52" s="225">
        <f t="shared" si="151"/>
        <v>0</v>
      </c>
      <c r="HO52" s="225">
        <f t="shared" si="152"/>
        <v>0</v>
      </c>
      <c r="HP52" s="223">
        <f t="shared" si="153"/>
        <v>0</v>
      </c>
    </row>
    <row r="53" spans="1:224" ht="15" x14ac:dyDescent="0.25">
      <c r="A53" s="123">
        <f t="shared" si="135"/>
        <v>42</v>
      </c>
      <c r="B53" s="8">
        <f>Namen!B53</f>
        <v>0</v>
      </c>
      <c r="C53" s="170">
        <f>Namen!C53</f>
        <v>0</v>
      </c>
      <c r="D53" s="170" t="str">
        <f>Namen!D53&amp;" "&amp;Namen!E53</f>
        <v xml:space="preserve"> </v>
      </c>
      <c r="E53" s="8">
        <f>Namen!F53</f>
        <v>0</v>
      </c>
      <c r="F53" s="170">
        <f>Namen!G53</f>
        <v>0</v>
      </c>
      <c r="G53" s="8">
        <f>Namen!H53</f>
        <v>0</v>
      </c>
      <c r="H53" s="8">
        <f>Namen!I53</f>
        <v>0</v>
      </c>
      <c r="I53" s="8"/>
      <c r="J53" s="8"/>
      <c r="K53" s="171">
        <f>Namen!J53</f>
        <v>0</v>
      </c>
      <c r="L53" s="8">
        <f>Namen!K53</f>
        <v>0</v>
      </c>
      <c r="M53" s="8">
        <f>Namen!L53</f>
        <v>0</v>
      </c>
      <c r="N53" s="8">
        <f>IF(sorteersom&gt;0.5,Namen!M53,1)</f>
        <v>0</v>
      </c>
      <c r="O53" s="170">
        <f>Namen!N53</f>
        <v>0</v>
      </c>
      <c r="P53" s="229">
        <f>'Ronde 2'!I$28</f>
        <v>0</v>
      </c>
      <c r="Q53" s="230">
        <f>'Ronde 2'!R$28</f>
        <v>0</v>
      </c>
      <c r="R53" s="230">
        <f>'Ronde 2'!N$28</f>
        <v>0</v>
      </c>
      <c r="S53" s="231">
        <f>'Ronde 2'!I$29</f>
        <v>0</v>
      </c>
      <c r="T53" s="230">
        <f>'Ronde 2'!R$29</f>
        <v>0</v>
      </c>
      <c r="U53" s="230">
        <f>'Ronde 2'!N$29</f>
        <v>0</v>
      </c>
      <c r="V53" s="485">
        <f>'Ronde 2'!S$28</f>
        <v>0</v>
      </c>
      <c r="W53" s="229">
        <f>'Ronde 3'!I$41</f>
        <v>0</v>
      </c>
      <c r="X53" s="231">
        <f>'Ronde 3'!Q41</f>
        <v>0</v>
      </c>
      <c r="Y53" s="484">
        <f>'Ronde 3'!N$41</f>
        <v>0</v>
      </c>
      <c r="Z53" s="484">
        <f>'Ronde 3'!P41</f>
        <v>0</v>
      </c>
      <c r="AA53" s="485">
        <f>'Ronde 3'!S$41</f>
        <v>0</v>
      </c>
      <c r="AB53" s="486">
        <f>'Ronde 4'!I$53</f>
        <v>0</v>
      </c>
      <c r="AC53" s="484">
        <f>'Ronde 4'!Q53</f>
        <v>0</v>
      </c>
      <c r="AD53" s="484">
        <f>'Ronde 4'!N$53</f>
        <v>0</v>
      </c>
      <c r="AE53" s="484">
        <f>'Ronde 4'!P53</f>
        <v>0</v>
      </c>
      <c r="AF53" s="485">
        <f>'Ronde 4'!S$53</f>
        <v>0</v>
      </c>
      <c r="AG53" s="229">
        <f>'Ronde 1'!I$65</f>
        <v>0</v>
      </c>
      <c r="AH53" s="231">
        <f>'Ronde 1'!Q65</f>
        <v>0</v>
      </c>
      <c r="AI53" s="484">
        <f>'Ronde 1'!N$65</f>
        <v>0</v>
      </c>
      <c r="AJ53" s="484">
        <f>'Ronde 1'!P65</f>
        <v>0</v>
      </c>
      <c r="AK53" s="485">
        <f>'Ronde 1'!S$65</f>
        <v>0</v>
      </c>
      <c r="AL53" s="488">
        <f t="shared" si="0"/>
        <v>0</v>
      </c>
      <c r="AM53" s="8">
        <v>48</v>
      </c>
      <c r="AN53" s="175">
        <f t="shared" si="136"/>
        <v>17</v>
      </c>
      <c r="AO53" s="176">
        <f t="shared" ca="1" si="154"/>
        <v>0.31751302651661917</v>
      </c>
      <c r="AP53" s="176">
        <v>0.45126178787377613</v>
      </c>
      <c r="AQ53" s="177">
        <f t="shared" si="1"/>
        <v>140</v>
      </c>
      <c r="AR53" s="177">
        <f t="shared" si="168"/>
        <v>3000</v>
      </c>
      <c r="AS53" s="178">
        <f t="shared" si="265"/>
        <v>3157.4512617878736</v>
      </c>
      <c r="AT53" s="179">
        <f t="shared" si="169"/>
        <v>42</v>
      </c>
      <c r="AU53" s="180">
        <f t="shared" si="266"/>
        <v>0</v>
      </c>
      <c r="AV53" s="208">
        <f t="shared" si="266"/>
        <v>0</v>
      </c>
      <c r="AW53" s="206">
        <f t="shared" si="266"/>
        <v>0</v>
      </c>
      <c r="AX53" s="270" t="str">
        <f t="shared" si="266"/>
        <v xml:space="preserve"> </v>
      </c>
      <c r="AY53" s="205">
        <f t="shared" si="266"/>
        <v>0</v>
      </c>
      <c r="AZ53" s="208">
        <f t="shared" si="266"/>
        <v>0</v>
      </c>
      <c r="BA53" s="208">
        <f t="shared" si="266"/>
        <v>0</v>
      </c>
      <c r="BB53" s="208">
        <f t="shared" si="266"/>
        <v>0</v>
      </c>
      <c r="BC53" s="209">
        <f t="shared" si="266"/>
        <v>0</v>
      </c>
      <c r="BD53" s="208">
        <f t="shared" si="266"/>
        <v>0</v>
      </c>
      <c r="BE53" s="206">
        <f t="shared" si="267"/>
        <v>0</v>
      </c>
      <c r="BF53" s="208">
        <f t="shared" si="267"/>
        <v>0</v>
      </c>
      <c r="BG53" s="211">
        <f t="shared" si="267"/>
        <v>0</v>
      </c>
      <c r="BH53" s="212">
        <f t="shared" si="267"/>
        <v>0</v>
      </c>
      <c r="BI53" s="216">
        <f t="shared" si="267"/>
        <v>0</v>
      </c>
      <c r="BJ53" s="213">
        <f t="shared" si="267"/>
        <v>0</v>
      </c>
      <c r="BK53" s="212">
        <f t="shared" si="267"/>
        <v>0</v>
      </c>
      <c r="BL53" s="216">
        <f t="shared" si="267"/>
        <v>0</v>
      </c>
      <c r="BM53" s="214">
        <f t="shared" si="267"/>
        <v>0</v>
      </c>
      <c r="BN53" s="215">
        <f t="shared" si="170"/>
        <v>0</v>
      </c>
      <c r="BO53" s="211">
        <f t="shared" si="268"/>
        <v>0</v>
      </c>
      <c r="BP53" s="292">
        <f t="shared" si="268"/>
        <v>0</v>
      </c>
      <c r="BQ53" s="216">
        <f t="shared" si="268"/>
        <v>0</v>
      </c>
      <c r="BR53" s="214">
        <f t="shared" si="268"/>
        <v>0</v>
      </c>
      <c r="BS53" s="215">
        <f t="shared" si="171"/>
        <v>0</v>
      </c>
      <c r="BT53" s="211">
        <f t="shared" si="269"/>
        <v>0</v>
      </c>
      <c r="BU53" s="292">
        <f t="shared" si="269"/>
        <v>0</v>
      </c>
      <c r="BV53" s="216">
        <f t="shared" si="269"/>
        <v>0</v>
      </c>
      <c r="BW53" s="214">
        <f t="shared" si="269"/>
        <v>0</v>
      </c>
      <c r="BX53" s="215">
        <f t="shared" si="172"/>
        <v>0</v>
      </c>
      <c r="BY53" s="211">
        <f t="shared" si="270"/>
        <v>0</v>
      </c>
      <c r="BZ53" s="292">
        <f t="shared" si="270"/>
        <v>0</v>
      </c>
      <c r="CA53" s="216">
        <f t="shared" si="270"/>
        <v>0</v>
      </c>
      <c r="CB53" s="214">
        <f t="shared" si="270"/>
        <v>0</v>
      </c>
      <c r="CC53" s="215">
        <f t="shared" si="173"/>
        <v>0</v>
      </c>
      <c r="CD53" s="217">
        <f t="shared" si="174"/>
        <v>0</v>
      </c>
      <c r="CE53" s="195">
        <f t="shared" si="155"/>
        <v>0</v>
      </c>
      <c r="CF53" s="162" t="str">
        <f t="shared" si="138"/>
        <v xml:space="preserve"> </v>
      </c>
      <c r="CG53" s="218">
        <f t="shared" si="271"/>
        <v>0</v>
      </c>
      <c r="CH53" s="252">
        <f t="shared" si="271"/>
        <v>0</v>
      </c>
      <c r="CI53" s="219">
        <f t="shared" si="157"/>
        <v>0</v>
      </c>
      <c r="CJ53" s="250">
        <f t="shared" si="156"/>
        <v>0</v>
      </c>
      <c r="CK53" s="129"/>
      <c r="CL53" s="220">
        <f t="shared" si="175"/>
        <v>0</v>
      </c>
      <c r="CM53" s="221">
        <f t="shared" si="176"/>
        <v>4</v>
      </c>
      <c r="CN53" s="221">
        <f t="shared" si="177"/>
        <v>0</v>
      </c>
      <c r="CO53" s="221">
        <f t="shared" si="178"/>
        <v>9</v>
      </c>
      <c r="CP53" s="221">
        <f t="shared" si="179"/>
        <v>0</v>
      </c>
      <c r="CQ53" s="221">
        <f t="shared" si="180"/>
        <v>6</v>
      </c>
      <c r="CR53" s="221">
        <f t="shared" si="181"/>
        <v>0</v>
      </c>
      <c r="CS53" s="221">
        <f t="shared" si="182"/>
        <v>1</v>
      </c>
      <c r="CT53" s="221">
        <f t="shared" si="183"/>
        <v>0</v>
      </c>
      <c r="CU53" s="221">
        <f t="shared" si="184"/>
        <v>1</v>
      </c>
      <c r="CV53" s="221">
        <f t="shared" si="185"/>
        <v>0</v>
      </c>
      <c r="CW53" s="222">
        <f t="shared" si="186"/>
        <v>1</v>
      </c>
      <c r="CX53" s="220">
        <f t="shared" si="187"/>
        <v>0</v>
      </c>
      <c r="CY53" s="221">
        <f t="shared" si="28"/>
        <v>1</v>
      </c>
      <c r="CZ53" s="221">
        <f t="shared" si="188"/>
        <v>0</v>
      </c>
      <c r="DA53" s="221">
        <f t="shared" si="30"/>
        <v>1</v>
      </c>
      <c r="DB53" s="221">
        <f t="shared" si="189"/>
        <v>0</v>
      </c>
      <c r="DC53" s="221">
        <f t="shared" si="32"/>
        <v>1</v>
      </c>
      <c r="DD53" s="221">
        <f t="shared" si="190"/>
        <v>0</v>
      </c>
      <c r="DE53" s="221">
        <f t="shared" si="34"/>
        <v>1</v>
      </c>
      <c r="DF53" s="221">
        <f t="shared" si="191"/>
        <v>0</v>
      </c>
      <c r="DG53" s="221">
        <f t="shared" si="36"/>
        <v>1</v>
      </c>
      <c r="DH53" s="221">
        <f t="shared" si="192"/>
        <v>0</v>
      </c>
      <c r="DI53" s="222">
        <f t="shared" si="38"/>
        <v>1</v>
      </c>
      <c r="DJ53" s="265">
        <f t="shared" si="139"/>
        <v>0</v>
      </c>
      <c r="DK53" s="266">
        <f t="shared" si="140"/>
        <v>0</v>
      </c>
      <c r="DL53" s="267">
        <f t="shared" si="141"/>
        <v>0</v>
      </c>
      <c r="DM53" s="224">
        <f t="shared" si="193"/>
        <v>0</v>
      </c>
      <c r="DN53" s="225">
        <f t="shared" si="194"/>
        <v>4</v>
      </c>
      <c r="DO53" s="225">
        <f t="shared" si="195"/>
        <v>0</v>
      </c>
      <c r="DP53" s="225">
        <f t="shared" si="196"/>
        <v>9</v>
      </c>
      <c r="DQ53" s="225">
        <f t="shared" si="197"/>
        <v>0</v>
      </c>
      <c r="DR53" s="225">
        <f t="shared" si="198"/>
        <v>6</v>
      </c>
      <c r="DS53" s="225">
        <f t="shared" si="199"/>
        <v>0</v>
      </c>
      <c r="DT53" s="225">
        <f t="shared" si="200"/>
        <v>1</v>
      </c>
      <c r="DU53" s="225">
        <f t="shared" si="201"/>
        <v>0</v>
      </c>
      <c r="DV53" s="225">
        <f t="shared" si="202"/>
        <v>1</v>
      </c>
      <c r="DW53" s="225">
        <f t="shared" si="203"/>
        <v>0</v>
      </c>
      <c r="DX53" s="225">
        <f t="shared" si="204"/>
        <v>1</v>
      </c>
      <c r="DY53" s="225">
        <f t="shared" si="205"/>
        <v>0</v>
      </c>
      <c r="DZ53" s="225">
        <f t="shared" si="52"/>
        <v>1</v>
      </c>
      <c r="EA53" s="225">
        <f t="shared" si="206"/>
        <v>0</v>
      </c>
      <c r="EB53" s="225">
        <f t="shared" si="54"/>
        <v>1</v>
      </c>
      <c r="EC53" s="225">
        <f t="shared" si="207"/>
        <v>0</v>
      </c>
      <c r="ED53" s="225">
        <f t="shared" si="56"/>
        <v>1</v>
      </c>
      <c r="EE53" s="225">
        <f t="shared" si="208"/>
        <v>0</v>
      </c>
      <c r="EF53" s="225">
        <f t="shared" si="58"/>
        <v>1</v>
      </c>
      <c r="EG53" s="225">
        <f t="shared" si="209"/>
        <v>0</v>
      </c>
      <c r="EH53" s="225">
        <f t="shared" si="60"/>
        <v>1</v>
      </c>
      <c r="EI53" s="225">
        <f t="shared" si="210"/>
        <v>0</v>
      </c>
      <c r="EJ53" s="225">
        <f t="shared" si="62"/>
        <v>1</v>
      </c>
      <c r="EK53" s="225">
        <f t="shared" si="142"/>
        <v>0</v>
      </c>
      <c r="EL53" s="225">
        <f t="shared" si="143"/>
        <v>0</v>
      </c>
      <c r="EM53" s="223">
        <f t="shared" si="144"/>
        <v>0</v>
      </c>
      <c r="EN53" s="224">
        <f t="shared" si="211"/>
        <v>0</v>
      </c>
      <c r="EO53" s="225">
        <f t="shared" si="212"/>
        <v>4</v>
      </c>
      <c r="EP53" s="225">
        <f t="shared" si="213"/>
        <v>0</v>
      </c>
      <c r="EQ53" s="225">
        <f t="shared" si="214"/>
        <v>9</v>
      </c>
      <c r="ER53" s="225">
        <f t="shared" si="215"/>
        <v>0</v>
      </c>
      <c r="ES53" s="225">
        <f t="shared" si="216"/>
        <v>6</v>
      </c>
      <c r="ET53" s="225">
        <f t="shared" si="217"/>
        <v>0</v>
      </c>
      <c r="EU53" s="225">
        <f t="shared" si="218"/>
        <v>1</v>
      </c>
      <c r="EV53" s="225">
        <f t="shared" si="219"/>
        <v>0</v>
      </c>
      <c r="EW53" s="225">
        <f t="shared" si="220"/>
        <v>1</v>
      </c>
      <c r="EX53" s="225">
        <f t="shared" si="221"/>
        <v>0</v>
      </c>
      <c r="EY53" s="225">
        <f t="shared" si="222"/>
        <v>1</v>
      </c>
      <c r="EZ53" s="225">
        <f t="shared" si="223"/>
        <v>0</v>
      </c>
      <c r="FA53" s="225">
        <f t="shared" si="76"/>
        <v>1</v>
      </c>
      <c r="FB53" s="225">
        <f t="shared" si="224"/>
        <v>0</v>
      </c>
      <c r="FC53" s="225">
        <f t="shared" si="78"/>
        <v>1</v>
      </c>
      <c r="FD53" s="225">
        <f t="shared" si="225"/>
        <v>0</v>
      </c>
      <c r="FE53" s="225">
        <f t="shared" si="80"/>
        <v>1</v>
      </c>
      <c r="FF53" s="225">
        <f t="shared" si="226"/>
        <v>0</v>
      </c>
      <c r="FG53" s="225">
        <f t="shared" si="82"/>
        <v>1</v>
      </c>
      <c r="FH53" s="225">
        <f t="shared" si="227"/>
        <v>0</v>
      </c>
      <c r="FI53" s="225">
        <f t="shared" si="84"/>
        <v>1</v>
      </c>
      <c r="FJ53" s="225">
        <f t="shared" si="228"/>
        <v>0</v>
      </c>
      <c r="FK53" s="225">
        <f t="shared" si="86"/>
        <v>1</v>
      </c>
      <c r="FL53" s="225">
        <f t="shared" si="145"/>
        <v>0</v>
      </c>
      <c r="FM53" s="225">
        <f t="shared" si="146"/>
        <v>0</v>
      </c>
      <c r="FN53" s="223">
        <f t="shared" si="147"/>
        <v>0</v>
      </c>
      <c r="FO53" s="224">
        <f t="shared" si="229"/>
        <v>0</v>
      </c>
      <c r="FP53" s="225">
        <f t="shared" si="230"/>
        <v>4</v>
      </c>
      <c r="FQ53" s="225">
        <f t="shared" si="231"/>
        <v>0</v>
      </c>
      <c r="FR53" s="225">
        <f t="shared" si="232"/>
        <v>9</v>
      </c>
      <c r="FS53" s="225">
        <f t="shared" si="233"/>
        <v>0</v>
      </c>
      <c r="FT53" s="225">
        <f t="shared" si="234"/>
        <v>6</v>
      </c>
      <c r="FU53" s="225">
        <f t="shared" si="235"/>
        <v>0</v>
      </c>
      <c r="FV53" s="225">
        <f t="shared" si="236"/>
        <v>1</v>
      </c>
      <c r="FW53" s="225">
        <f t="shared" si="237"/>
        <v>0</v>
      </c>
      <c r="FX53" s="225">
        <f t="shared" si="238"/>
        <v>1</v>
      </c>
      <c r="FY53" s="225">
        <f t="shared" si="239"/>
        <v>0</v>
      </c>
      <c r="FZ53" s="225">
        <f t="shared" si="240"/>
        <v>1</v>
      </c>
      <c r="GA53" s="225">
        <f t="shared" si="241"/>
        <v>0</v>
      </c>
      <c r="GB53" s="225">
        <f t="shared" si="100"/>
        <v>1</v>
      </c>
      <c r="GC53" s="225">
        <f t="shared" si="242"/>
        <v>0</v>
      </c>
      <c r="GD53" s="225">
        <f t="shared" si="102"/>
        <v>1</v>
      </c>
      <c r="GE53" s="225">
        <f t="shared" si="243"/>
        <v>0</v>
      </c>
      <c r="GF53" s="225">
        <f t="shared" si="104"/>
        <v>1</v>
      </c>
      <c r="GG53" s="225">
        <f t="shared" si="244"/>
        <v>0</v>
      </c>
      <c r="GH53" s="225">
        <f t="shared" si="106"/>
        <v>1</v>
      </c>
      <c r="GI53" s="225">
        <f t="shared" si="245"/>
        <v>0</v>
      </c>
      <c r="GJ53" s="225">
        <f t="shared" si="108"/>
        <v>1</v>
      </c>
      <c r="GK53" s="225">
        <f t="shared" si="246"/>
        <v>0</v>
      </c>
      <c r="GL53" s="225">
        <f t="shared" si="110"/>
        <v>1</v>
      </c>
      <c r="GM53" s="225">
        <f t="shared" si="148"/>
        <v>0</v>
      </c>
      <c r="GN53" s="225">
        <f t="shared" si="149"/>
        <v>0</v>
      </c>
      <c r="GO53" s="223">
        <f t="shared" si="150"/>
        <v>0</v>
      </c>
      <c r="GP53" s="224">
        <f t="shared" si="247"/>
        <v>0</v>
      </c>
      <c r="GQ53" s="225">
        <f t="shared" si="248"/>
        <v>4</v>
      </c>
      <c r="GR53" s="225">
        <f t="shared" si="249"/>
        <v>0</v>
      </c>
      <c r="GS53" s="225">
        <f t="shared" si="250"/>
        <v>9</v>
      </c>
      <c r="GT53" s="225">
        <f t="shared" si="251"/>
        <v>0</v>
      </c>
      <c r="GU53" s="225">
        <f t="shared" si="252"/>
        <v>6</v>
      </c>
      <c r="GV53" s="225">
        <f t="shared" si="253"/>
        <v>0</v>
      </c>
      <c r="GW53" s="225">
        <f t="shared" si="254"/>
        <v>1</v>
      </c>
      <c r="GX53" s="225">
        <f t="shared" si="255"/>
        <v>0</v>
      </c>
      <c r="GY53" s="225">
        <f t="shared" si="256"/>
        <v>1</v>
      </c>
      <c r="GZ53" s="225">
        <f t="shared" si="257"/>
        <v>0</v>
      </c>
      <c r="HA53" s="225">
        <f t="shared" si="258"/>
        <v>1</v>
      </c>
      <c r="HB53" s="225">
        <f t="shared" si="259"/>
        <v>0</v>
      </c>
      <c r="HC53" s="225">
        <f t="shared" si="124"/>
        <v>1</v>
      </c>
      <c r="HD53" s="225">
        <f t="shared" si="260"/>
        <v>0</v>
      </c>
      <c r="HE53" s="225">
        <f t="shared" si="126"/>
        <v>1</v>
      </c>
      <c r="HF53" s="225">
        <f t="shared" si="261"/>
        <v>0</v>
      </c>
      <c r="HG53" s="225">
        <f t="shared" si="128"/>
        <v>1</v>
      </c>
      <c r="HH53" s="225">
        <f t="shared" si="262"/>
        <v>0</v>
      </c>
      <c r="HI53" s="225">
        <f t="shared" si="130"/>
        <v>1</v>
      </c>
      <c r="HJ53" s="225">
        <f t="shared" si="263"/>
        <v>0</v>
      </c>
      <c r="HK53" s="225">
        <f t="shared" si="132"/>
        <v>1</v>
      </c>
      <c r="HL53" s="225">
        <f t="shared" si="264"/>
        <v>0</v>
      </c>
      <c r="HM53" s="225">
        <f t="shared" si="134"/>
        <v>1</v>
      </c>
      <c r="HN53" s="225">
        <f t="shared" si="151"/>
        <v>0</v>
      </c>
      <c r="HO53" s="225">
        <f t="shared" si="152"/>
        <v>0</v>
      </c>
      <c r="HP53" s="223">
        <f t="shared" si="153"/>
        <v>0</v>
      </c>
    </row>
    <row r="54" spans="1:224" ht="15" x14ac:dyDescent="0.25">
      <c r="A54" s="123">
        <f t="shared" si="135"/>
        <v>4</v>
      </c>
      <c r="E54" s="123"/>
      <c r="G54" s="123"/>
      <c r="H54" s="123"/>
      <c r="I54" s="123"/>
      <c r="J54" s="123"/>
      <c r="K54" s="123"/>
      <c r="L54" s="123"/>
      <c r="M54" s="123"/>
      <c r="N54" s="235">
        <v>1</v>
      </c>
      <c r="O54" s="236"/>
      <c r="AM54" s="8">
        <v>49</v>
      </c>
      <c r="AN54" s="8">
        <v>49</v>
      </c>
      <c r="AO54" s="176">
        <f t="shared" ca="1" si="154"/>
        <v>0.12206998953881576</v>
      </c>
      <c r="AP54" s="123">
        <v>0.3783778531397779</v>
      </c>
      <c r="AQ54" s="177">
        <v>70</v>
      </c>
      <c r="AR54" s="177">
        <f t="shared" si="168"/>
        <v>280</v>
      </c>
      <c r="AS54" s="178">
        <f t="shared" si="265"/>
        <v>399.3783778531398</v>
      </c>
      <c r="AT54" s="179">
        <f t="shared" si="169"/>
        <v>4</v>
      </c>
      <c r="AU54" s="180">
        <f t="shared" si="266"/>
        <v>0</v>
      </c>
      <c r="AV54" s="208">
        <f t="shared" si="266"/>
        <v>0</v>
      </c>
      <c r="AW54" s="206">
        <f t="shared" si="266"/>
        <v>0</v>
      </c>
      <c r="AX54" s="270" t="str">
        <f t="shared" si="266"/>
        <v xml:space="preserve"> </v>
      </c>
      <c r="AY54" s="205">
        <f t="shared" si="266"/>
        <v>0</v>
      </c>
      <c r="AZ54" s="208">
        <f t="shared" si="266"/>
        <v>0</v>
      </c>
      <c r="BA54" s="208">
        <f t="shared" si="266"/>
        <v>0</v>
      </c>
      <c r="BB54" s="208">
        <f t="shared" si="266"/>
        <v>0</v>
      </c>
      <c r="BC54" s="209">
        <f t="shared" si="266"/>
        <v>0</v>
      </c>
      <c r="BD54" s="208">
        <f t="shared" si="266"/>
        <v>0</v>
      </c>
      <c r="BE54" s="206">
        <f t="shared" si="267"/>
        <v>0</v>
      </c>
      <c r="BF54" s="208">
        <f t="shared" si="267"/>
        <v>0</v>
      </c>
      <c r="BG54" s="211">
        <f t="shared" si="267"/>
        <v>0</v>
      </c>
      <c r="BH54" s="212">
        <f t="shared" si="267"/>
        <v>0</v>
      </c>
      <c r="BI54" s="216">
        <f t="shared" si="267"/>
        <v>0</v>
      </c>
      <c r="BJ54" s="213">
        <f t="shared" si="267"/>
        <v>0</v>
      </c>
      <c r="BK54" s="212">
        <f t="shared" si="267"/>
        <v>0</v>
      </c>
      <c r="BL54" s="216">
        <f t="shared" si="267"/>
        <v>0</v>
      </c>
      <c r="BM54" s="214">
        <f t="shared" si="267"/>
        <v>0</v>
      </c>
      <c r="BN54" s="215">
        <f t="shared" si="170"/>
        <v>0</v>
      </c>
      <c r="BO54" s="211">
        <f t="shared" si="268"/>
        <v>0</v>
      </c>
      <c r="BP54" s="292">
        <f t="shared" si="268"/>
        <v>0</v>
      </c>
      <c r="BQ54" s="216">
        <f t="shared" si="268"/>
        <v>0</v>
      </c>
      <c r="BR54" s="214">
        <f t="shared" si="268"/>
        <v>0</v>
      </c>
      <c r="BS54" s="215">
        <f t="shared" si="171"/>
        <v>0</v>
      </c>
      <c r="BT54" s="211">
        <f t="shared" si="269"/>
        <v>0</v>
      </c>
      <c r="BU54" s="292">
        <f t="shared" si="269"/>
        <v>0</v>
      </c>
      <c r="BV54" s="216">
        <f t="shared" si="269"/>
        <v>0</v>
      </c>
      <c r="BW54" s="214">
        <f t="shared" si="269"/>
        <v>0</v>
      </c>
      <c r="BX54" s="215">
        <f t="shared" si="172"/>
        <v>0</v>
      </c>
      <c r="BY54" s="211">
        <f t="shared" si="270"/>
        <v>0</v>
      </c>
      <c r="BZ54" s="292">
        <f t="shared" si="270"/>
        <v>0</v>
      </c>
      <c r="CA54" s="216">
        <f t="shared" si="270"/>
        <v>0</v>
      </c>
      <c r="CB54" s="214">
        <f t="shared" si="270"/>
        <v>0</v>
      </c>
      <c r="CC54" s="215">
        <f t="shared" si="173"/>
        <v>0</v>
      </c>
      <c r="CD54" s="217">
        <f t="shared" si="174"/>
        <v>0</v>
      </c>
      <c r="CE54" s="195">
        <f t="shared" si="155"/>
        <v>0</v>
      </c>
      <c r="CF54" s="162" t="str">
        <f t="shared" si="138"/>
        <v xml:space="preserve"> </v>
      </c>
      <c r="CG54" s="218">
        <f t="shared" si="271"/>
        <v>0</v>
      </c>
      <c r="CH54" s="252">
        <f t="shared" si="271"/>
        <v>0</v>
      </c>
      <c r="CI54" s="219">
        <f t="shared" si="157"/>
        <v>0</v>
      </c>
      <c r="CJ54" s="250">
        <f t="shared" si="156"/>
        <v>0</v>
      </c>
      <c r="CK54" s="129"/>
      <c r="CL54" s="220">
        <f t="shared" si="175"/>
        <v>0</v>
      </c>
      <c r="CM54" s="221">
        <f t="shared" si="176"/>
        <v>4</v>
      </c>
      <c r="CN54" s="221">
        <f t="shared" si="177"/>
        <v>0</v>
      </c>
      <c r="CO54" s="221">
        <f t="shared" si="178"/>
        <v>9</v>
      </c>
      <c r="CP54" s="221">
        <f t="shared" si="179"/>
        <v>0</v>
      </c>
      <c r="CQ54" s="221">
        <f t="shared" si="180"/>
        <v>6</v>
      </c>
      <c r="CR54" s="221">
        <f t="shared" si="181"/>
        <v>0</v>
      </c>
      <c r="CS54" s="221">
        <f t="shared" si="182"/>
        <v>1</v>
      </c>
      <c r="CT54" s="221">
        <f t="shared" si="183"/>
        <v>0</v>
      </c>
      <c r="CU54" s="221">
        <f t="shared" si="184"/>
        <v>1</v>
      </c>
      <c r="CV54" s="221">
        <f t="shared" si="185"/>
        <v>0</v>
      </c>
      <c r="CW54" s="222">
        <f t="shared" si="186"/>
        <v>1</v>
      </c>
      <c r="CX54" s="220">
        <f t="shared" si="187"/>
        <v>0</v>
      </c>
      <c r="CY54" s="221">
        <f t="shared" si="28"/>
        <v>1</v>
      </c>
      <c r="CZ54" s="221">
        <f t="shared" si="188"/>
        <v>0</v>
      </c>
      <c r="DA54" s="221">
        <f t="shared" si="30"/>
        <v>1</v>
      </c>
      <c r="DB54" s="221">
        <f t="shared" si="189"/>
        <v>0</v>
      </c>
      <c r="DC54" s="221">
        <f t="shared" si="32"/>
        <v>1</v>
      </c>
      <c r="DD54" s="221">
        <f t="shared" si="190"/>
        <v>0</v>
      </c>
      <c r="DE54" s="221">
        <f t="shared" si="34"/>
        <v>1</v>
      </c>
      <c r="DF54" s="221">
        <f t="shared" si="191"/>
        <v>0</v>
      </c>
      <c r="DG54" s="221">
        <f t="shared" si="36"/>
        <v>1</v>
      </c>
      <c r="DH54" s="221">
        <f t="shared" si="192"/>
        <v>0</v>
      </c>
      <c r="DI54" s="222">
        <f t="shared" si="38"/>
        <v>1</v>
      </c>
      <c r="DJ54" s="265">
        <f t="shared" si="139"/>
        <v>0</v>
      </c>
      <c r="DK54" s="266">
        <f t="shared" si="140"/>
        <v>0</v>
      </c>
      <c r="DL54" s="267">
        <f t="shared" si="141"/>
        <v>0</v>
      </c>
      <c r="DM54" s="224">
        <f t="shared" si="193"/>
        <v>0</v>
      </c>
      <c r="DN54" s="225">
        <f t="shared" si="194"/>
        <v>4</v>
      </c>
      <c r="DO54" s="225">
        <f t="shared" si="195"/>
        <v>0</v>
      </c>
      <c r="DP54" s="225">
        <f t="shared" si="196"/>
        <v>9</v>
      </c>
      <c r="DQ54" s="225">
        <f t="shared" si="197"/>
        <v>0</v>
      </c>
      <c r="DR54" s="225">
        <f t="shared" si="198"/>
        <v>6</v>
      </c>
      <c r="DS54" s="225">
        <f t="shared" si="199"/>
        <v>0</v>
      </c>
      <c r="DT54" s="225">
        <f t="shared" si="200"/>
        <v>1</v>
      </c>
      <c r="DU54" s="225">
        <f t="shared" si="201"/>
        <v>0</v>
      </c>
      <c r="DV54" s="225">
        <f t="shared" si="202"/>
        <v>1</v>
      </c>
      <c r="DW54" s="225">
        <f t="shared" si="203"/>
        <v>0</v>
      </c>
      <c r="DX54" s="225">
        <f t="shared" si="204"/>
        <v>1</v>
      </c>
      <c r="DY54" s="225">
        <f t="shared" si="205"/>
        <v>0</v>
      </c>
      <c r="DZ54" s="225">
        <f t="shared" si="52"/>
        <v>1</v>
      </c>
      <c r="EA54" s="225">
        <f t="shared" si="206"/>
        <v>0</v>
      </c>
      <c r="EB54" s="225">
        <f t="shared" si="54"/>
        <v>1</v>
      </c>
      <c r="EC54" s="225">
        <f t="shared" si="207"/>
        <v>0</v>
      </c>
      <c r="ED54" s="225">
        <f t="shared" si="56"/>
        <v>1</v>
      </c>
      <c r="EE54" s="225">
        <f t="shared" si="208"/>
        <v>0</v>
      </c>
      <c r="EF54" s="225">
        <f t="shared" si="58"/>
        <v>1</v>
      </c>
      <c r="EG54" s="225">
        <f t="shared" si="209"/>
        <v>0</v>
      </c>
      <c r="EH54" s="225">
        <f t="shared" si="60"/>
        <v>1</v>
      </c>
      <c r="EI54" s="225">
        <f t="shared" si="210"/>
        <v>0</v>
      </c>
      <c r="EJ54" s="225">
        <f t="shared" si="62"/>
        <v>1</v>
      </c>
      <c r="EK54" s="225">
        <f t="shared" si="142"/>
        <v>0</v>
      </c>
      <c r="EL54" s="225">
        <f t="shared" si="143"/>
        <v>0</v>
      </c>
      <c r="EM54" s="223">
        <f t="shared" si="144"/>
        <v>0</v>
      </c>
      <c r="EN54" s="224">
        <f t="shared" si="211"/>
        <v>0</v>
      </c>
      <c r="EO54" s="225">
        <f t="shared" si="212"/>
        <v>4</v>
      </c>
      <c r="EP54" s="225">
        <f t="shared" si="213"/>
        <v>0</v>
      </c>
      <c r="EQ54" s="225">
        <f t="shared" si="214"/>
        <v>9</v>
      </c>
      <c r="ER54" s="225">
        <f t="shared" si="215"/>
        <v>0</v>
      </c>
      <c r="ES54" s="225">
        <f t="shared" si="216"/>
        <v>6</v>
      </c>
      <c r="ET54" s="225">
        <f t="shared" si="217"/>
        <v>0</v>
      </c>
      <c r="EU54" s="225">
        <f t="shared" si="218"/>
        <v>1</v>
      </c>
      <c r="EV54" s="225">
        <f t="shared" si="219"/>
        <v>0</v>
      </c>
      <c r="EW54" s="225">
        <f t="shared" si="220"/>
        <v>1</v>
      </c>
      <c r="EX54" s="225">
        <f t="shared" si="221"/>
        <v>0</v>
      </c>
      <c r="EY54" s="225">
        <f t="shared" si="222"/>
        <v>1</v>
      </c>
      <c r="EZ54" s="225">
        <f t="shared" si="223"/>
        <v>0</v>
      </c>
      <c r="FA54" s="225">
        <f t="shared" si="76"/>
        <v>1</v>
      </c>
      <c r="FB54" s="225">
        <f t="shared" si="224"/>
        <v>0</v>
      </c>
      <c r="FC54" s="225">
        <f t="shared" si="78"/>
        <v>1</v>
      </c>
      <c r="FD54" s="225">
        <f t="shared" si="225"/>
        <v>0</v>
      </c>
      <c r="FE54" s="225">
        <f t="shared" si="80"/>
        <v>1</v>
      </c>
      <c r="FF54" s="225">
        <f t="shared" si="226"/>
        <v>0</v>
      </c>
      <c r="FG54" s="225">
        <f t="shared" si="82"/>
        <v>1</v>
      </c>
      <c r="FH54" s="225">
        <f t="shared" si="227"/>
        <v>0</v>
      </c>
      <c r="FI54" s="225">
        <f t="shared" si="84"/>
        <v>1</v>
      </c>
      <c r="FJ54" s="225">
        <f t="shared" si="228"/>
        <v>0</v>
      </c>
      <c r="FK54" s="225">
        <f t="shared" si="86"/>
        <v>1</v>
      </c>
      <c r="FL54" s="225">
        <f t="shared" si="145"/>
        <v>0</v>
      </c>
      <c r="FM54" s="225">
        <f t="shared" si="146"/>
        <v>0</v>
      </c>
      <c r="FN54" s="223">
        <f t="shared" si="147"/>
        <v>0</v>
      </c>
      <c r="FO54" s="224">
        <f t="shared" si="229"/>
        <v>0</v>
      </c>
      <c r="FP54" s="225">
        <f t="shared" si="230"/>
        <v>4</v>
      </c>
      <c r="FQ54" s="225">
        <f t="shared" si="231"/>
        <v>0</v>
      </c>
      <c r="FR54" s="225">
        <f t="shared" si="232"/>
        <v>9</v>
      </c>
      <c r="FS54" s="225">
        <f t="shared" si="233"/>
        <v>0</v>
      </c>
      <c r="FT54" s="225">
        <f t="shared" si="234"/>
        <v>6</v>
      </c>
      <c r="FU54" s="225">
        <f t="shared" si="235"/>
        <v>0</v>
      </c>
      <c r="FV54" s="225">
        <f t="shared" si="236"/>
        <v>1</v>
      </c>
      <c r="FW54" s="225">
        <f t="shared" si="237"/>
        <v>0</v>
      </c>
      <c r="FX54" s="225">
        <f t="shared" si="238"/>
        <v>1</v>
      </c>
      <c r="FY54" s="225">
        <f t="shared" si="239"/>
        <v>0</v>
      </c>
      <c r="FZ54" s="225">
        <f t="shared" si="240"/>
        <v>1</v>
      </c>
      <c r="GA54" s="225">
        <f t="shared" si="241"/>
        <v>0</v>
      </c>
      <c r="GB54" s="225">
        <f t="shared" si="100"/>
        <v>1</v>
      </c>
      <c r="GC54" s="225">
        <f t="shared" si="242"/>
        <v>0</v>
      </c>
      <c r="GD54" s="225">
        <f t="shared" si="102"/>
        <v>1</v>
      </c>
      <c r="GE54" s="225">
        <f t="shared" si="243"/>
        <v>0</v>
      </c>
      <c r="GF54" s="225">
        <f t="shared" si="104"/>
        <v>1</v>
      </c>
      <c r="GG54" s="225">
        <f t="shared" si="244"/>
        <v>0</v>
      </c>
      <c r="GH54" s="225">
        <f t="shared" si="106"/>
        <v>1</v>
      </c>
      <c r="GI54" s="225">
        <f t="shared" si="245"/>
        <v>0</v>
      </c>
      <c r="GJ54" s="225">
        <f t="shared" si="108"/>
        <v>1</v>
      </c>
      <c r="GK54" s="225">
        <f t="shared" si="246"/>
        <v>0</v>
      </c>
      <c r="GL54" s="225">
        <f t="shared" si="110"/>
        <v>1</v>
      </c>
      <c r="GM54" s="225">
        <f t="shared" si="148"/>
        <v>0</v>
      </c>
      <c r="GN54" s="225">
        <f t="shared" si="149"/>
        <v>0</v>
      </c>
      <c r="GO54" s="223">
        <f t="shared" si="150"/>
        <v>0</v>
      </c>
      <c r="GP54" s="224">
        <f t="shared" si="247"/>
        <v>0</v>
      </c>
      <c r="GQ54" s="225">
        <f t="shared" si="248"/>
        <v>4</v>
      </c>
      <c r="GR54" s="225">
        <f t="shared" si="249"/>
        <v>0</v>
      </c>
      <c r="GS54" s="225">
        <f t="shared" si="250"/>
        <v>9</v>
      </c>
      <c r="GT54" s="225">
        <f t="shared" si="251"/>
        <v>0</v>
      </c>
      <c r="GU54" s="225">
        <f t="shared" si="252"/>
        <v>6</v>
      </c>
      <c r="GV54" s="225">
        <f t="shared" si="253"/>
        <v>0</v>
      </c>
      <c r="GW54" s="225">
        <f t="shared" si="254"/>
        <v>1</v>
      </c>
      <c r="GX54" s="225">
        <f t="shared" si="255"/>
        <v>0</v>
      </c>
      <c r="GY54" s="225">
        <f t="shared" si="256"/>
        <v>1</v>
      </c>
      <c r="GZ54" s="225">
        <f t="shared" si="257"/>
        <v>0</v>
      </c>
      <c r="HA54" s="225">
        <f t="shared" si="258"/>
        <v>1</v>
      </c>
      <c r="HB54" s="225">
        <f t="shared" si="259"/>
        <v>0</v>
      </c>
      <c r="HC54" s="225">
        <f t="shared" si="124"/>
        <v>1</v>
      </c>
      <c r="HD54" s="225">
        <f t="shared" si="260"/>
        <v>0</v>
      </c>
      <c r="HE54" s="225">
        <f t="shared" si="126"/>
        <v>1</v>
      </c>
      <c r="HF54" s="225">
        <f t="shared" si="261"/>
        <v>0</v>
      </c>
      <c r="HG54" s="225">
        <f t="shared" si="128"/>
        <v>1</v>
      </c>
      <c r="HH54" s="225">
        <f t="shared" si="262"/>
        <v>0</v>
      </c>
      <c r="HI54" s="225">
        <f t="shared" si="130"/>
        <v>1</v>
      </c>
      <c r="HJ54" s="225">
        <f t="shared" si="263"/>
        <v>0</v>
      </c>
      <c r="HK54" s="225">
        <f t="shared" si="132"/>
        <v>1</v>
      </c>
      <c r="HL54" s="225">
        <f t="shared" si="264"/>
        <v>0</v>
      </c>
      <c r="HM54" s="225">
        <f t="shared" si="134"/>
        <v>1</v>
      </c>
      <c r="HN54" s="225">
        <f t="shared" si="151"/>
        <v>0</v>
      </c>
      <c r="HO54" s="225">
        <f t="shared" si="152"/>
        <v>0</v>
      </c>
      <c r="HP54" s="223">
        <f t="shared" si="153"/>
        <v>0</v>
      </c>
    </row>
    <row r="55" spans="1:224" ht="15" x14ac:dyDescent="0.25">
      <c r="A55" s="123">
        <f t="shared" si="135"/>
        <v>13</v>
      </c>
      <c r="E55" s="123"/>
      <c r="G55" s="123"/>
      <c r="H55" s="123"/>
      <c r="I55" s="123"/>
      <c r="J55" s="123"/>
      <c r="K55" s="123"/>
      <c r="L55" s="123"/>
      <c r="M55" s="123"/>
      <c r="N55" s="235">
        <v>2</v>
      </c>
      <c r="O55" s="236"/>
      <c r="AM55" s="8">
        <v>50</v>
      </c>
      <c r="AN55" s="8">
        <v>50</v>
      </c>
      <c r="AO55" s="176">
        <f t="shared" ca="1" si="154"/>
        <v>8.5326851005501303E-2</v>
      </c>
      <c r="AP55" s="123">
        <v>0.32778686029162341</v>
      </c>
      <c r="AQ55" s="177">
        <v>70</v>
      </c>
      <c r="AR55" s="177">
        <f t="shared" si="168"/>
        <v>480</v>
      </c>
      <c r="AS55" s="178">
        <f t="shared" si="265"/>
        <v>600.32778686029167</v>
      </c>
      <c r="AT55" s="179">
        <f t="shared" si="169"/>
        <v>13</v>
      </c>
      <c r="AU55" s="180">
        <f t="shared" si="266"/>
        <v>0</v>
      </c>
      <c r="AV55" s="208">
        <f t="shared" si="266"/>
        <v>0</v>
      </c>
      <c r="AW55" s="206">
        <f t="shared" si="266"/>
        <v>0</v>
      </c>
      <c r="AX55" s="270" t="str">
        <f t="shared" si="266"/>
        <v xml:space="preserve"> </v>
      </c>
      <c r="AY55" s="205">
        <f t="shared" si="266"/>
        <v>0</v>
      </c>
      <c r="AZ55" s="208">
        <f t="shared" si="266"/>
        <v>0</v>
      </c>
      <c r="BA55" s="208">
        <f t="shared" si="266"/>
        <v>0</v>
      </c>
      <c r="BB55" s="208">
        <f t="shared" si="266"/>
        <v>0</v>
      </c>
      <c r="BC55" s="209">
        <f t="shared" si="266"/>
        <v>0</v>
      </c>
      <c r="BD55" s="208">
        <f t="shared" si="266"/>
        <v>0</v>
      </c>
      <c r="BE55" s="206">
        <f t="shared" si="267"/>
        <v>0</v>
      </c>
      <c r="BF55" s="208">
        <f t="shared" si="267"/>
        <v>0</v>
      </c>
      <c r="BG55" s="211">
        <f t="shared" si="267"/>
        <v>0</v>
      </c>
      <c r="BH55" s="212">
        <f t="shared" si="267"/>
        <v>0</v>
      </c>
      <c r="BI55" s="216">
        <f t="shared" si="267"/>
        <v>0</v>
      </c>
      <c r="BJ55" s="213">
        <f t="shared" si="267"/>
        <v>0</v>
      </c>
      <c r="BK55" s="212">
        <f t="shared" si="267"/>
        <v>0</v>
      </c>
      <c r="BL55" s="216">
        <f t="shared" si="267"/>
        <v>0</v>
      </c>
      <c r="BM55" s="214">
        <f t="shared" si="267"/>
        <v>0</v>
      </c>
      <c r="BN55" s="215">
        <f t="shared" si="170"/>
        <v>0</v>
      </c>
      <c r="BO55" s="211">
        <f t="shared" si="268"/>
        <v>0</v>
      </c>
      <c r="BP55" s="292">
        <f t="shared" si="268"/>
        <v>0</v>
      </c>
      <c r="BQ55" s="216">
        <f t="shared" si="268"/>
        <v>0</v>
      </c>
      <c r="BR55" s="214">
        <f t="shared" si="268"/>
        <v>0</v>
      </c>
      <c r="BS55" s="215">
        <f t="shared" si="171"/>
        <v>0</v>
      </c>
      <c r="BT55" s="211">
        <f t="shared" si="269"/>
        <v>0</v>
      </c>
      <c r="BU55" s="292">
        <f t="shared" si="269"/>
        <v>0</v>
      </c>
      <c r="BV55" s="216">
        <f t="shared" si="269"/>
        <v>0</v>
      </c>
      <c r="BW55" s="214">
        <f t="shared" si="269"/>
        <v>0</v>
      </c>
      <c r="BX55" s="215">
        <f t="shared" si="172"/>
        <v>0</v>
      </c>
      <c r="BY55" s="211">
        <f t="shared" si="270"/>
        <v>0</v>
      </c>
      <c r="BZ55" s="292">
        <f t="shared" si="270"/>
        <v>0</v>
      </c>
      <c r="CA55" s="216">
        <f t="shared" si="270"/>
        <v>0</v>
      </c>
      <c r="CB55" s="214">
        <f t="shared" si="270"/>
        <v>0</v>
      </c>
      <c r="CC55" s="215">
        <f t="shared" si="173"/>
        <v>0</v>
      </c>
      <c r="CD55" s="217">
        <f t="shared" si="174"/>
        <v>0</v>
      </c>
      <c r="CE55" s="195">
        <f t="shared" si="155"/>
        <v>0</v>
      </c>
      <c r="CF55" s="162" t="str">
        <f t="shared" si="138"/>
        <v xml:space="preserve"> </v>
      </c>
      <c r="CG55" s="218">
        <f t="shared" si="271"/>
        <v>0</v>
      </c>
      <c r="CH55" s="252">
        <f t="shared" si="271"/>
        <v>0</v>
      </c>
      <c r="CI55" s="219">
        <f t="shared" si="157"/>
        <v>0</v>
      </c>
      <c r="CJ55" s="250">
        <f t="shared" si="156"/>
        <v>0</v>
      </c>
      <c r="CK55" s="129"/>
      <c r="CL55" s="220">
        <f t="shared" si="175"/>
        <v>0</v>
      </c>
      <c r="CM55" s="221">
        <f t="shared" si="176"/>
        <v>4</v>
      </c>
      <c r="CN55" s="221">
        <f t="shared" si="177"/>
        <v>0</v>
      </c>
      <c r="CO55" s="221">
        <f t="shared" si="178"/>
        <v>9</v>
      </c>
      <c r="CP55" s="221">
        <f t="shared" si="179"/>
        <v>0</v>
      </c>
      <c r="CQ55" s="221">
        <f t="shared" si="180"/>
        <v>6</v>
      </c>
      <c r="CR55" s="221">
        <f t="shared" si="181"/>
        <v>0</v>
      </c>
      <c r="CS55" s="221">
        <f t="shared" si="182"/>
        <v>1</v>
      </c>
      <c r="CT55" s="221">
        <f t="shared" si="183"/>
        <v>0</v>
      </c>
      <c r="CU55" s="221">
        <f t="shared" si="184"/>
        <v>1</v>
      </c>
      <c r="CV55" s="221">
        <f t="shared" si="185"/>
        <v>0</v>
      </c>
      <c r="CW55" s="222">
        <f t="shared" si="186"/>
        <v>1</v>
      </c>
      <c r="CX55" s="220">
        <f t="shared" si="187"/>
        <v>0</v>
      </c>
      <c r="CY55" s="221">
        <f t="shared" si="28"/>
        <v>1</v>
      </c>
      <c r="CZ55" s="221">
        <f t="shared" si="188"/>
        <v>0</v>
      </c>
      <c r="DA55" s="221">
        <f t="shared" si="30"/>
        <v>1</v>
      </c>
      <c r="DB55" s="221">
        <f t="shared" si="189"/>
        <v>0</v>
      </c>
      <c r="DC55" s="221">
        <f t="shared" si="32"/>
        <v>1</v>
      </c>
      <c r="DD55" s="221">
        <f t="shared" si="190"/>
        <v>0</v>
      </c>
      <c r="DE55" s="221">
        <f t="shared" si="34"/>
        <v>1</v>
      </c>
      <c r="DF55" s="221">
        <f t="shared" si="191"/>
        <v>0</v>
      </c>
      <c r="DG55" s="221">
        <f t="shared" si="36"/>
        <v>1</v>
      </c>
      <c r="DH55" s="221">
        <f t="shared" si="192"/>
        <v>0</v>
      </c>
      <c r="DI55" s="222">
        <f t="shared" si="38"/>
        <v>1</v>
      </c>
      <c r="DJ55" s="265">
        <f t="shared" si="139"/>
        <v>0</v>
      </c>
      <c r="DK55" s="266">
        <f t="shared" si="140"/>
        <v>0</v>
      </c>
      <c r="DL55" s="267">
        <f t="shared" si="141"/>
        <v>0</v>
      </c>
      <c r="DM55" s="224">
        <f t="shared" si="193"/>
        <v>0</v>
      </c>
      <c r="DN55" s="225">
        <f t="shared" si="194"/>
        <v>4</v>
      </c>
      <c r="DO55" s="225">
        <f t="shared" si="195"/>
        <v>0</v>
      </c>
      <c r="DP55" s="225">
        <f t="shared" si="196"/>
        <v>9</v>
      </c>
      <c r="DQ55" s="225">
        <f t="shared" si="197"/>
        <v>0</v>
      </c>
      <c r="DR55" s="225">
        <f t="shared" si="198"/>
        <v>6</v>
      </c>
      <c r="DS55" s="225">
        <f t="shared" si="199"/>
        <v>0</v>
      </c>
      <c r="DT55" s="225">
        <f t="shared" si="200"/>
        <v>1</v>
      </c>
      <c r="DU55" s="225">
        <f t="shared" si="201"/>
        <v>0</v>
      </c>
      <c r="DV55" s="225">
        <f t="shared" si="202"/>
        <v>1</v>
      </c>
      <c r="DW55" s="225">
        <f t="shared" si="203"/>
        <v>0</v>
      </c>
      <c r="DX55" s="225">
        <f t="shared" si="204"/>
        <v>1</v>
      </c>
      <c r="DY55" s="225">
        <f t="shared" si="205"/>
        <v>0</v>
      </c>
      <c r="DZ55" s="225">
        <f t="shared" si="52"/>
        <v>1</v>
      </c>
      <c r="EA55" s="225">
        <f t="shared" si="206"/>
        <v>0</v>
      </c>
      <c r="EB55" s="225">
        <f t="shared" si="54"/>
        <v>1</v>
      </c>
      <c r="EC55" s="225">
        <f t="shared" si="207"/>
        <v>0</v>
      </c>
      <c r="ED55" s="225">
        <f t="shared" si="56"/>
        <v>1</v>
      </c>
      <c r="EE55" s="225">
        <f t="shared" si="208"/>
        <v>0</v>
      </c>
      <c r="EF55" s="225">
        <f t="shared" si="58"/>
        <v>1</v>
      </c>
      <c r="EG55" s="225">
        <f t="shared" si="209"/>
        <v>0</v>
      </c>
      <c r="EH55" s="225">
        <f t="shared" si="60"/>
        <v>1</v>
      </c>
      <c r="EI55" s="225">
        <f t="shared" si="210"/>
        <v>0</v>
      </c>
      <c r="EJ55" s="225">
        <f t="shared" si="62"/>
        <v>1</v>
      </c>
      <c r="EK55" s="225">
        <f t="shared" si="142"/>
        <v>0</v>
      </c>
      <c r="EL55" s="225">
        <f t="shared" si="143"/>
        <v>0</v>
      </c>
      <c r="EM55" s="223">
        <f t="shared" si="144"/>
        <v>0</v>
      </c>
      <c r="EN55" s="224">
        <f t="shared" si="211"/>
        <v>0</v>
      </c>
      <c r="EO55" s="225">
        <f t="shared" si="212"/>
        <v>4</v>
      </c>
      <c r="EP55" s="225">
        <f t="shared" si="213"/>
        <v>0</v>
      </c>
      <c r="EQ55" s="225">
        <f t="shared" si="214"/>
        <v>9</v>
      </c>
      <c r="ER55" s="225">
        <f t="shared" si="215"/>
        <v>0</v>
      </c>
      <c r="ES55" s="225">
        <f t="shared" si="216"/>
        <v>6</v>
      </c>
      <c r="ET55" s="225">
        <f t="shared" si="217"/>
        <v>0</v>
      </c>
      <c r="EU55" s="225">
        <f t="shared" si="218"/>
        <v>1</v>
      </c>
      <c r="EV55" s="225">
        <f t="shared" si="219"/>
        <v>0</v>
      </c>
      <c r="EW55" s="225">
        <f t="shared" si="220"/>
        <v>1</v>
      </c>
      <c r="EX55" s="225">
        <f t="shared" si="221"/>
        <v>0</v>
      </c>
      <c r="EY55" s="225">
        <f t="shared" si="222"/>
        <v>1</v>
      </c>
      <c r="EZ55" s="225">
        <f t="shared" si="223"/>
        <v>0</v>
      </c>
      <c r="FA55" s="225">
        <f t="shared" si="76"/>
        <v>1</v>
      </c>
      <c r="FB55" s="225">
        <f t="shared" si="224"/>
        <v>0</v>
      </c>
      <c r="FC55" s="225">
        <f t="shared" si="78"/>
        <v>1</v>
      </c>
      <c r="FD55" s="225">
        <f t="shared" si="225"/>
        <v>0</v>
      </c>
      <c r="FE55" s="225">
        <f t="shared" si="80"/>
        <v>1</v>
      </c>
      <c r="FF55" s="225">
        <f t="shared" si="226"/>
        <v>0</v>
      </c>
      <c r="FG55" s="225">
        <f t="shared" si="82"/>
        <v>1</v>
      </c>
      <c r="FH55" s="225">
        <f t="shared" si="227"/>
        <v>0</v>
      </c>
      <c r="FI55" s="225">
        <f t="shared" si="84"/>
        <v>1</v>
      </c>
      <c r="FJ55" s="225">
        <f t="shared" si="228"/>
        <v>0</v>
      </c>
      <c r="FK55" s="225">
        <f t="shared" si="86"/>
        <v>1</v>
      </c>
      <c r="FL55" s="225">
        <f t="shared" si="145"/>
        <v>0</v>
      </c>
      <c r="FM55" s="225">
        <f t="shared" si="146"/>
        <v>0</v>
      </c>
      <c r="FN55" s="223">
        <f t="shared" si="147"/>
        <v>0</v>
      </c>
      <c r="FO55" s="224">
        <f t="shared" si="229"/>
        <v>0</v>
      </c>
      <c r="FP55" s="225">
        <f t="shared" si="230"/>
        <v>4</v>
      </c>
      <c r="FQ55" s="225">
        <f t="shared" si="231"/>
        <v>0</v>
      </c>
      <c r="FR55" s="225">
        <f t="shared" si="232"/>
        <v>9</v>
      </c>
      <c r="FS55" s="225">
        <f t="shared" si="233"/>
        <v>0</v>
      </c>
      <c r="FT55" s="225">
        <f t="shared" si="234"/>
        <v>6</v>
      </c>
      <c r="FU55" s="225">
        <f t="shared" si="235"/>
        <v>0</v>
      </c>
      <c r="FV55" s="225">
        <f t="shared" si="236"/>
        <v>1</v>
      </c>
      <c r="FW55" s="225">
        <f t="shared" si="237"/>
        <v>0</v>
      </c>
      <c r="FX55" s="225">
        <f t="shared" si="238"/>
        <v>1</v>
      </c>
      <c r="FY55" s="225">
        <f t="shared" si="239"/>
        <v>0</v>
      </c>
      <c r="FZ55" s="225">
        <f t="shared" si="240"/>
        <v>1</v>
      </c>
      <c r="GA55" s="225">
        <f t="shared" si="241"/>
        <v>0</v>
      </c>
      <c r="GB55" s="225">
        <f t="shared" si="100"/>
        <v>1</v>
      </c>
      <c r="GC55" s="225">
        <f t="shared" si="242"/>
        <v>0</v>
      </c>
      <c r="GD55" s="225">
        <f t="shared" si="102"/>
        <v>1</v>
      </c>
      <c r="GE55" s="225">
        <f t="shared" si="243"/>
        <v>0</v>
      </c>
      <c r="GF55" s="225">
        <f t="shared" si="104"/>
        <v>1</v>
      </c>
      <c r="GG55" s="225">
        <f t="shared" si="244"/>
        <v>0</v>
      </c>
      <c r="GH55" s="225">
        <f t="shared" si="106"/>
        <v>1</v>
      </c>
      <c r="GI55" s="225">
        <f t="shared" si="245"/>
        <v>0</v>
      </c>
      <c r="GJ55" s="225">
        <f t="shared" si="108"/>
        <v>1</v>
      </c>
      <c r="GK55" s="225">
        <f t="shared" si="246"/>
        <v>0</v>
      </c>
      <c r="GL55" s="225">
        <f t="shared" si="110"/>
        <v>1</v>
      </c>
      <c r="GM55" s="225">
        <f t="shared" si="148"/>
        <v>0</v>
      </c>
      <c r="GN55" s="225">
        <f t="shared" si="149"/>
        <v>0</v>
      </c>
      <c r="GO55" s="223">
        <f t="shared" si="150"/>
        <v>0</v>
      </c>
      <c r="GP55" s="224">
        <f t="shared" si="247"/>
        <v>0</v>
      </c>
      <c r="GQ55" s="225">
        <f t="shared" si="248"/>
        <v>4</v>
      </c>
      <c r="GR55" s="225">
        <f t="shared" si="249"/>
        <v>0</v>
      </c>
      <c r="GS55" s="225">
        <f t="shared" si="250"/>
        <v>9</v>
      </c>
      <c r="GT55" s="225">
        <f t="shared" si="251"/>
        <v>0</v>
      </c>
      <c r="GU55" s="225">
        <f t="shared" si="252"/>
        <v>6</v>
      </c>
      <c r="GV55" s="225">
        <f t="shared" si="253"/>
        <v>0</v>
      </c>
      <c r="GW55" s="225">
        <f t="shared" si="254"/>
        <v>1</v>
      </c>
      <c r="GX55" s="225">
        <f t="shared" si="255"/>
        <v>0</v>
      </c>
      <c r="GY55" s="225">
        <f t="shared" si="256"/>
        <v>1</v>
      </c>
      <c r="GZ55" s="225">
        <f t="shared" si="257"/>
        <v>0</v>
      </c>
      <c r="HA55" s="225">
        <f t="shared" si="258"/>
        <v>1</v>
      </c>
      <c r="HB55" s="225">
        <f t="shared" si="259"/>
        <v>0</v>
      </c>
      <c r="HC55" s="225">
        <f t="shared" si="124"/>
        <v>1</v>
      </c>
      <c r="HD55" s="225">
        <f t="shared" si="260"/>
        <v>0</v>
      </c>
      <c r="HE55" s="225">
        <f t="shared" si="126"/>
        <v>1</v>
      </c>
      <c r="HF55" s="225">
        <f t="shared" si="261"/>
        <v>0</v>
      </c>
      <c r="HG55" s="225">
        <f t="shared" si="128"/>
        <v>1</v>
      </c>
      <c r="HH55" s="225">
        <f t="shared" si="262"/>
        <v>0</v>
      </c>
      <c r="HI55" s="225">
        <f t="shared" si="130"/>
        <v>1</v>
      </c>
      <c r="HJ55" s="225">
        <f t="shared" si="263"/>
        <v>0</v>
      </c>
      <c r="HK55" s="225">
        <f t="shared" si="132"/>
        <v>1</v>
      </c>
      <c r="HL55" s="225">
        <f t="shared" si="264"/>
        <v>0</v>
      </c>
      <c r="HM55" s="225">
        <f t="shared" si="134"/>
        <v>1</v>
      </c>
      <c r="HN55" s="225">
        <f t="shared" si="151"/>
        <v>0</v>
      </c>
      <c r="HO55" s="225">
        <f t="shared" si="152"/>
        <v>0</v>
      </c>
      <c r="HP55" s="223">
        <f t="shared" si="153"/>
        <v>0</v>
      </c>
    </row>
    <row r="56" spans="1:224" ht="15" x14ac:dyDescent="0.25">
      <c r="A56" s="123">
        <f t="shared" si="135"/>
        <v>20</v>
      </c>
      <c r="E56" s="123"/>
      <c r="G56" s="123"/>
      <c r="H56" s="123"/>
      <c r="I56" s="123"/>
      <c r="J56" s="123"/>
      <c r="K56" s="123"/>
      <c r="L56" s="123"/>
      <c r="M56" s="123"/>
      <c r="N56" s="235">
        <v>3</v>
      </c>
      <c r="O56" s="236"/>
      <c r="AM56" s="8">
        <v>51</v>
      </c>
      <c r="AN56" s="8">
        <v>51</v>
      </c>
      <c r="AO56" s="176">
        <f t="shared" ca="1" si="154"/>
        <v>0.63677798780211481</v>
      </c>
      <c r="AP56" s="123">
        <v>0.95899488968320257</v>
      </c>
      <c r="AQ56" s="177">
        <v>70</v>
      </c>
      <c r="AR56" s="177">
        <f t="shared" si="168"/>
        <v>680</v>
      </c>
      <c r="AS56" s="178">
        <f t="shared" si="265"/>
        <v>801.95899488968325</v>
      </c>
      <c r="AT56" s="179">
        <f t="shared" si="169"/>
        <v>20</v>
      </c>
      <c r="AU56" s="180">
        <f t="shared" ref="AU56:BD65" si="272">VLOOKUP($AM56,$A$6:$AL$65,AU$1,FALSE)</f>
        <v>0</v>
      </c>
      <c r="AV56" s="208">
        <f t="shared" si="272"/>
        <v>0</v>
      </c>
      <c r="AW56" s="206">
        <f t="shared" si="272"/>
        <v>0</v>
      </c>
      <c r="AX56" s="270" t="str">
        <f t="shared" si="272"/>
        <v xml:space="preserve"> </v>
      </c>
      <c r="AY56" s="205">
        <f t="shared" si="272"/>
        <v>0</v>
      </c>
      <c r="AZ56" s="208">
        <f t="shared" si="272"/>
        <v>0</v>
      </c>
      <c r="BA56" s="208">
        <f t="shared" si="272"/>
        <v>0</v>
      </c>
      <c r="BB56" s="208">
        <f t="shared" si="272"/>
        <v>0</v>
      </c>
      <c r="BC56" s="209">
        <f t="shared" si="272"/>
        <v>0</v>
      </c>
      <c r="BD56" s="208">
        <f t="shared" si="272"/>
        <v>0</v>
      </c>
      <c r="BE56" s="206">
        <f t="shared" ref="BE56:BM65" si="273">VLOOKUP($AM56,$A$6:$AL$65,BE$1,FALSE)</f>
        <v>0</v>
      </c>
      <c r="BF56" s="208">
        <f t="shared" si="273"/>
        <v>0</v>
      </c>
      <c r="BG56" s="211">
        <f t="shared" si="273"/>
        <v>0</v>
      </c>
      <c r="BH56" s="212">
        <f t="shared" si="273"/>
        <v>0</v>
      </c>
      <c r="BI56" s="216">
        <f t="shared" si="273"/>
        <v>0</v>
      </c>
      <c r="BJ56" s="213">
        <f t="shared" si="273"/>
        <v>0</v>
      </c>
      <c r="BK56" s="212">
        <f t="shared" si="273"/>
        <v>0</v>
      </c>
      <c r="BL56" s="216">
        <f t="shared" si="273"/>
        <v>0</v>
      </c>
      <c r="BM56" s="214">
        <f t="shared" si="273"/>
        <v>0</v>
      </c>
      <c r="BN56" s="215">
        <f t="shared" si="170"/>
        <v>0</v>
      </c>
      <c r="BO56" s="211">
        <f t="shared" si="268"/>
        <v>0</v>
      </c>
      <c r="BP56" s="292">
        <f t="shared" si="268"/>
        <v>0</v>
      </c>
      <c r="BQ56" s="216">
        <f t="shared" si="268"/>
        <v>0</v>
      </c>
      <c r="BR56" s="214">
        <f t="shared" si="268"/>
        <v>0</v>
      </c>
      <c r="BS56" s="215">
        <f t="shared" si="171"/>
        <v>0</v>
      </c>
      <c r="BT56" s="211">
        <f t="shared" si="269"/>
        <v>0</v>
      </c>
      <c r="BU56" s="292">
        <f t="shared" si="269"/>
        <v>0</v>
      </c>
      <c r="BV56" s="216">
        <f t="shared" si="269"/>
        <v>0</v>
      </c>
      <c r="BW56" s="214">
        <f t="shared" si="269"/>
        <v>0</v>
      </c>
      <c r="BX56" s="215">
        <f t="shared" si="172"/>
        <v>0</v>
      </c>
      <c r="BY56" s="211">
        <f t="shared" si="270"/>
        <v>0</v>
      </c>
      <c r="BZ56" s="292">
        <f t="shared" si="270"/>
        <v>0</v>
      </c>
      <c r="CA56" s="216">
        <f t="shared" si="270"/>
        <v>0</v>
      </c>
      <c r="CB56" s="214">
        <f t="shared" si="270"/>
        <v>0</v>
      </c>
      <c r="CC56" s="215">
        <f t="shared" si="173"/>
        <v>0</v>
      </c>
      <c r="CD56" s="217">
        <f t="shared" si="174"/>
        <v>0</v>
      </c>
      <c r="CE56" s="195">
        <f t="shared" si="155"/>
        <v>0</v>
      </c>
      <c r="CF56" s="162" t="str">
        <f t="shared" si="138"/>
        <v xml:space="preserve"> </v>
      </c>
      <c r="CG56" s="218">
        <f t="shared" si="271"/>
        <v>0</v>
      </c>
      <c r="CH56" s="252">
        <f t="shared" si="271"/>
        <v>0</v>
      </c>
      <c r="CI56" s="219">
        <f t="shared" si="157"/>
        <v>0</v>
      </c>
      <c r="CJ56" s="250">
        <f t="shared" si="156"/>
        <v>0</v>
      </c>
      <c r="CK56" s="129"/>
      <c r="CL56" s="220">
        <f t="shared" si="175"/>
        <v>0</v>
      </c>
      <c r="CM56" s="221">
        <f t="shared" si="176"/>
        <v>4</v>
      </c>
      <c r="CN56" s="221">
        <f t="shared" si="177"/>
        <v>0</v>
      </c>
      <c r="CO56" s="221">
        <f t="shared" si="178"/>
        <v>9</v>
      </c>
      <c r="CP56" s="221">
        <f t="shared" si="179"/>
        <v>0</v>
      </c>
      <c r="CQ56" s="221">
        <f t="shared" si="180"/>
        <v>6</v>
      </c>
      <c r="CR56" s="221">
        <f t="shared" si="181"/>
        <v>0</v>
      </c>
      <c r="CS56" s="221">
        <f t="shared" si="182"/>
        <v>1</v>
      </c>
      <c r="CT56" s="221">
        <f t="shared" si="183"/>
        <v>0</v>
      </c>
      <c r="CU56" s="221">
        <f t="shared" si="184"/>
        <v>1</v>
      </c>
      <c r="CV56" s="221">
        <f t="shared" si="185"/>
        <v>0</v>
      </c>
      <c r="CW56" s="222">
        <f t="shared" si="186"/>
        <v>1</v>
      </c>
      <c r="CX56" s="220">
        <f t="shared" si="187"/>
        <v>0</v>
      </c>
      <c r="CY56" s="221">
        <f t="shared" si="28"/>
        <v>1</v>
      </c>
      <c r="CZ56" s="221">
        <f t="shared" si="188"/>
        <v>0</v>
      </c>
      <c r="DA56" s="221">
        <f t="shared" si="30"/>
        <v>1</v>
      </c>
      <c r="DB56" s="221">
        <f t="shared" si="189"/>
        <v>0</v>
      </c>
      <c r="DC56" s="221">
        <f t="shared" si="32"/>
        <v>1</v>
      </c>
      <c r="DD56" s="221">
        <f t="shared" si="190"/>
        <v>0</v>
      </c>
      <c r="DE56" s="221">
        <f t="shared" si="34"/>
        <v>1</v>
      </c>
      <c r="DF56" s="221">
        <f t="shared" si="191"/>
        <v>0</v>
      </c>
      <c r="DG56" s="221">
        <f t="shared" si="36"/>
        <v>1</v>
      </c>
      <c r="DH56" s="221">
        <f t="shared" si="192"/>
        <v>0</v>
      </c>
      <c r="DI56" s="222">
        <f t="shared" si="38"/>
        <v>1</v>
      </c>
      <c r="DJ56" s="265">
        <f t="shared" si="139"/>
        <v>0</v>
      </c>
      <c r="DK56" s="266">
        <f t="shared" si="140"/>
        <v>0</v>
      </c>
      <c r="DL56" s="267">
        <f t="shared" si="141"/>
        <v>0</v>
      </c>
      <c r="DM56" s="224">
        <f t="shared" si="193"/>
        <v>0</v>
      </c>
      <c r="DN56" s="225">
        <f t="shared" si="194"/>
        <v>4</v>
      </c>
      <c r="DO56" s="225">
        <f t="shared" si="195"/>
        <v>0</v>
      </c>
      <c r="DP56" s="225">
        <f t="shared" si="196"/>
        <v>9</v>
      </c>
      <c r="DQ56" s="225">
        <f t="shared" si="197"/>
        <v>0</v>
      </c>
      <c r="DR56" s="225">
        <f t="shared" si="198"/>
        <v>6</v>
      </c>
      <c r="DS56" s="225">
        <f t="shared" si="199"/>
        <v>0</v>
      </c>
      <c r="DT56" s="225">
        <f t="shared" si="200"/>
        <v>1</v>
      </c>
      <c r="DU56" s="225">
        <f t="shared" si="201"/>
        <v>0</v>
      </c>
      <c r="DV56" s="225">
        <f t="shared" si="202"/>
        <v>1</v>
      </c>
      <c r="DW56" s="225">
        <f t="shared" si="203"/>
        <v>0</v>
      </c>
      <c r="DX56" s="225">
        <f t="shared" si="204"/>
        <v>1</v>
      </c>
      <c r="DY56" s="225">
        <f t="shared" si="205"/>
        <v>0</v>
      </c>
      <c r="DZ56" s="225">
        <f t="shared" si="52"/>
        <v>1</v>
      </c>
      <c r="EA56" s="225">
        <f t="shared" si="206"/>
        <v>0</v>
      </c>
      <c r="EB56" s="225">
        <f t="shared" si="54"/>
        <v>1</v>
      </c>
      <c r="EC56" s="225">
        <f t="shared" si="207"/>
        <v>0</v>
      </c>
      <c r="ED56" s="225">
        <f t="shared" si="56"/>
        <v>1</v>
      </c>
      <c r="EE56" s="225">
        <f t="shared" si="208"/>
        <v>0</v>
      </c>
      <c r="EF56" s="225">
        <f t="shared" si="58"/>
        <v>1</v>
      </c>
      <c r="EG56" s="225">
        <f t="shared" si="209"/>
        <v>0</v>
      </c>
      <c r="EH56" s="225">
        <f t="shared" si="60"/>
        <v>1</v>
      </c>
      <c r="EI56" s="225">
        <f t="shared" si="210"/>
        <v>0</v>
      </c>
      <c r="EJ56" s="225">
        <f t="shared" si="62"/>
        <v>1</v>
      </c>
      <c r="EK56" s="225">
        <f t="shared" si="142"/>
        <v>0</v>
      </c>
      <c r="EL56" s="225">
        <f t="shared" si="143"/>
        <v>0</v>
      </c>
      <c r="EM56" s="223">
        <f t="shared" si="144"/>
        <v>0</v>
      </c>
      <c r="EN56" s="224">
        <f t="shared" si="211"/>
        <v>0</v>
      </c>
      <c r="EO56" s="225">
        <f t="shared" si="212"/>
        <v>4</v>
      </c>
      <c r="EP56" s="225">
        <f t="shared" si="213"/>
        <v>0</v>
      </c>
      <c r="EQ56" s="225">
        <f t="shared" si="214"/>
        <v>9</v>
      </c>
      <c r="ER56" s="225">
        <f t="shared" si="215"/>
        <v>0</v>
      </c>
      <c r="ES56" s="225">
        <f t="shared" si="216"/>
        <v>6</v>
      </c>
      <c r="ET56" s="225">
        <f t="shared" si="217"/>
        <v>0</v>
      </c>
      <c r="EU56" s="225">
        <f t="shared" si="218"/>
        <v>1</v>
      </c>
      <c r="EV56" s="225">
        <f t="shared" si="219"/>
        <v>0</v>
      </c>
      <c r="EW56" s="225">
        <f t="shared" si="220"/>
        <v>1</v>
      </c>
      <c r="EX56" s="225">
        <f t="shared" si="221"/>
        <v>0</v>
      </c>
      <c r="EY56" s="225">
        <f t="shared" si="222"/>
        <v>1</v>
      </c>
      <c r="EZ56" s="225">
        <f t="shared" si="223"/>
        <v>0</v>
      </c>
      <c r="FA56" s="225">
        <f t="shared" si="76"/>
        <v>1</v>
      </c>
      <c r="FB56" s="225">
        <f t="shared" si="224"/>
        <v>0</v>
      </c>
      <c r="FC56" s="225">
        <f t="shared" si="78"/>
        <v>1</v>
      </c>
      <c r="FD56" s="225">
        <f t="shared" si="225"/>
        <v>0</v>
      </c>
      <c r="FE56" s="225">
        <f t="shared" si="80"/>
        <v>1</v>
      </c>
      <c r="FF56" s="225">
        <f t="shared" si="226"/>
        <v>0</v>
      </c>
      <c r="FG56" s="225">
        <f t="shared" si="82"/>
        <v>1</v>
      </c>
      <c r="FH56" s="225">
        <f t="shared" si="227"/>
        <v>0</v>
      </c>
      <c r="FI56" s="225">
        <f t="shared" si="84"/>
        <v>1</v>
      </c>
      <c r="FJ56" s="225">
        <f t="shared" si="228"/>
        <v>0</v>
      </c>
      <c r="FK56" s="225">
        <f t="shared" si="86"/>
        <v>1</v>
      </c>
      <c r="FL56" s="225">
        <f t="shared" si="145"/>
        <v>0</v>
      </c>
      <c r="FM56" s="225">
        <f t="shared" si="146"/>
        <v>0</v>
      </c>
      <c r="FN56" s="223">
        <f t="shared" si="147"/>
        <v>0</v>
      </c>
      <c r="FO56" s="224">
        <f t="shared" si="229"/>
        <v>0</v>
      </c>
      <c r="FP56" s="225">
        <f t="shared" si="230"/>
        <v>4</v>
      </c>
      <c r="FQ56" s="225">
        <f t="shared" si="231"/>
        <v>0</v>
      </c>
      <c r="FR56" s="225">
        <f t="shared" si="232"/>
        <v>9</v>
      </c>
      <c r="FS56" s="225">
        <f t="shared" si="233"/>
        <v>0</v>
      </c>
      <c r="FT56" s="225">
        <f t="shared" si="234"/>
        <v>6</v>
      </c>
      <c r="FU56" s="225">
        <f t="shared" si="235"/>
        <v>0</v>
      </c>
      <c r="FV56" s="225">
        <f t="shared" si="236"/>
        <v>1</v>
      </c>
      <c r="FW56" s="225">
        <f t="shared" si="237"/>
        <v>0</v>
      </c>
      <c r="FX56" s="225">
        <f t="shared" si="238"/>
        <v>1</v>
      </c>
      <c r="FY56" s="225">
        <f t="shared" si="239"/>
        <v>0</v>
      </c>
      <c r="FZ56" s="225">
        <f t="shared" si="240"/>
        <v>1</v>
      </c>
      <c r="GA56" s="225">
        <f t="shared" si="241"/>
        <v>0</v>
      </c>
      <c r="GB56" s="225">
        <f t="shared" si="100"/>
        <v>1</v>
      </c>
      <c r="GC56" s="225">
        <f t="shared" si="242"/>
        <v>0</v>
      </c>
      <c r="GD56" s="225">
        <f t="shared" si="102"/>
        <v>1</v>
      </c>
      <c r="GE56" s="225">
        <f t="shared" si="243"/>
        <v>0</v>
      </c>
      <c r="GF56" s="225">
        <f t="shared" si="104"/>
        <v>1</v>
      </c>
      <c r="GG56" s="225">
        <f t="shared" si="244"/>
        <v>0</v>
      </c>
      <c r="GH56" s="225">
        <f t="shared" si="106"/>
        <v>1</v>
      </c>
      <c r="GI56" s="225">
        <f t="shared" si="245"/>
        <v>0</v>
      </c>
      <c r="GJ56" s="225">
        <f t="shared" si="108"/>
        <v>1</v>
      </c>
      <c r="GK56" s="225">
        <f t="shared" si="246"/>
        <v>0</v>
      </c>
      <c r="GL56" s="225">
        <f t="shared" si="110"/>
        <v>1</v>
      </c>
      <c r="GM56" s="225">
        <f t="shared" si="148"/>
        <v>0</v>
      </c>
      <c r="GN56" s="225">
        <f t="shared" si="149"/>
        <v>0</v>
      </c>
      <c r="GO56" s="223">
        <f t="shared" si="150"/>
        <v>0</v>
      </c>
      <c r="GP56" s="224">
        <f t="shared" si="247"/>
        <v>0</v>
      </c>
      <c r="GQ56" s="225">
        <f t="shared" si="248"/>
        <v>4</v>
      </c>
      <c r="GR56" s="225">
        <f t="shared" si="249"/>
        <v>0</v>
      </c>
      <c r="GS56" s="225">
        <f t="shared" si="250"/>
        <v>9</v>
      </c>
      <c r="GT56" s="225">
        <f t="shared" si="251"/>
        <v>0</v>
      </c>
      <c r="GU56" s="225">
        <f t="shared" si="252"/>
        <v>6</v>
      </c>
      <c r="GV56" s="225">
        <f t="shared" si="253"/>
        <v>0</v>
      </c>
      <c r="GW56" s="225">
        <f t="shared" si="254"/>
        <v>1</v>
      </c>
      <c r="GX56" s="225">
        <f t="shared" si="255"/>
        <v>0</v>
      </c>
      <c r="GY56" s="225">
        <f t="shared" si="256"/>
        <v>1</v>
      </c>
      <c r="GZ56" s="225">
        <f t="shared" si="257"/>
        <v>0</v>
      </c>
      <c r="HA56" s="225">
        <f t="shared" si="258"/>
        <v>1</v>
      </c>
      <c r="HB56" s="225">
        <f t="shared" si="259"/>
        <v>0</v>
      </c>
      <c r="HC56" s="225">
        <f t="shared" si="124"/>
        <v>1</v>
      </c>
      <c r="HD56" s="225">
        <f t="shared" si="260"/>
        <v>0</v>
      </c>
      <c r="HE56" s="225">
        <f t="shared" si="126"/>
        <v>1</v>
      </c>
      <c r="HF56" s="225">
        <f t="shared" si="261"/>
        <v>0</v>
      </c>
      <c r="HG56" s="225">
        <f t="shared" si="128"/>
        <v>1</v>
      </c>
      <c r="HH56" s="225">
        <f t="shared" si="262"/>
        <v>0</v>
      </c>
      <c r="HI56" s="225">
        <f t="shared" si="130"/>
        <v>1</v>
      </c>
      <c r="HJ56" s="225">
        <f t="shared" si="263"/>
        <v>0</v>
      </c>
      <c r="HK56" s="225">
        <f t="shared" si="132"/>
        <v>1</v>
      </c>
      <c r="HL56" s="225">
        <f t="shared" si="264"/>
        <v>0</v>
      </c>
      <c r="HM56" s="225">
        <f t="shared" si="134"/>
        <v>1</v>
      </c>
      <c r="HN56" s="225">
        <f t="shared" si="151"/>
        <v>0</v>
      </c>
      <c r="HO56" s="225">
        <f t="shared" si="152"/>
        <v>0</v>
      </c>
      <c r="HP56" s="223">
        <f t="shared" si="153"/>
        <v>0</v>
      </c>
    </row>
    <row r="57" spans="1:224" ht="15" x14ac:dyDescent="0.25">
      <c r="A57" s="123">
        <f t="shared" si="135"/>
        <v>21</v>
      </c>
      <c r="E57" s="123"/>
      <c r="G57" s="123"/>
      <c r="H57" s="123"/>
      <c r="I57" s="123"/>
      <c r="J57" s="123"/>
      <c r="K57" s="123"/>
      <c r="L57" s="123"/>
      <c r="M57" s="123"/>
      <c r="N57" s="235">
        <v>4</v>
      </c>
      <c r="O57" s="236"/>
      <c r="AM57" s="8">
        <v>52</v>
      </c>
      <c r="AN57" s="8">
        <v>52</v>
      </c>
      <c r="AO57" s="176">
        <f t="shared" ca="1" si="154"/>
        <v>0.11594639162071141</v>
      </c>
      <c r="AP57" s="123">
        <v>0.19018574434417035</v>
      </c>
      <c r="AQ57" s="177">
        <v>70</v>
      </c>
      <c r="AR57" s="177">
        <f t="shared" si="168"/>
        <v>880</v>
      </c>
      <c r="AS57" s="178">
        <f t="shared" si="265"/>
        <v>1002.1901857443441</v>
      </c>
      <c r="AT57" s="179">
        <f t="shared" si="169"/>
        <v>21</v>
      </c>
      <c r="AU57" s="180">
        <f t="shared" si="272"/>
        <v>0</v>
      </c>
      <c r="AV57" s="208">
        <f t="shared" si="272"/>
        <v>0</v>
      </c>
      <c r="AW57" s="206">
        <f t="shared" si="272"/>
        <v>0</v>
      </c>
      <c r="AX57" s="270" t="str">
        <f t="shared" si="272"/>
        <v xml:space="preserve"> </v>
      </c>
      <c r="AY57" s="205">
        <f t="shared" si="272"/>
        <v>0</v>
      </c>
      <c r="AZ57" s="208">
        <f t="shared" si="272"/>
        <v>0</v>
      </c>
      <c r="BA57" s="208">
        <f t="shared" si="272"/>
        <v>0</v>
      </c>
      <c r="BB57" s="208">
        <f t="shared" si="272"/>
        <v>0</v>
      </c>
      <c r="BC57" s="209">
        <f t="shared" si="272"/>
        <v>0</v>
      </c>
      <c r="BD57" s="208">
        <f t="shared" si="272"/>
        <v>0</v>
      </c>
      <c r="BE57" s="206">
        <f t="shared" si="273"/>
        <v>0</v>
      </c>
      <c r="BF57" s="208">
        <f t="shared" si="273"/>
        <v>0</v>
      </c>
      <c r="BG57" s="211">
        <f t="shared" si="273"/>
        <v>0</v>
      </c>
      <c r="BH57" s="212">
        <f t="shared" si="273"/>
        <v>0</v>
      </c>
      <c r="BI57" s="216">
        <f t="shared" si="273"/>
        <v>0</v>
      </c>
      <c r="BJ57" s="213">
        <f t="shared" si="273"/>
        <v>0</v>
      </c>
      <c r="BK57" s="212">
        <f t="shared" si="273"/>
        <v>0</v>
      </c>
      <c r="BL57" s="216">
        <f t="shared" si="273"/>
        <v>0</v>
      </c>
      <c r="BM57" s="214">
        <f t="shared" si="273"/>
        <v>0</v>
      </c>
      <c r="BN57" s="215">
        <f t="shared" si="170"/>
        <v>0</v>
      </c>
      <c r="BO57" s="211">
        <f t="shared" si="268"/>
        <v>0</v>
      </c>
      <c r="BP57" s="292">
        <f t="shared" si="268"/>
        <v>0</v>
      </c>
      <c r="BQ57" s="216">
        <f t="shared" si="268"/>
        <v>0</v>
      </c>
      <c r="BR57" s="214">
        <f t="shared" si="268"/>
        <v>0</v>
      </c>
      <c r="BS57" s="215">
        <f t="shared" si="171"/>
        <v>0</v>
      </c>
      <c r="BT57" s="211">
        <f t="shared" si="269"/>
        <v>0</v>
      </c>
      <c r="BU57" s="292">
        <f t="shared" si="269"/>
        <v>0</v>
      </c>
      <c r="BV57" s="216">
        <f t="shared" si="269"/>
        <v>0</v>
      </c>
      <c r="BW57" s="214">
        <f t="shared" si="269"/>
        <v>0</v>
      </c>
      <c r="BX57" s="215">
        <f t="shared" si="172"/>
        <v>0</v>
      </c>
      <c r="BY57" s="211">
        <f t="shared" si="270"/>
        <v>0</v>
      </c>
      <c r="BZ57" s="292">
        <f t="shared" si="270"/>
        <v>0</v>
      </c>
      <c r="CA57" s="216">
        <f t="shared" si="270"/>
        <v>0</v>
      </c>
      <c r="CB57" s="214">
        <f t="shared" si="270"/>
        <v>0</v>
      </c>
      <c r="CC57" s="215">
        <f t="shared" si="173"/>
        <v>0</v>
      </c>
      <c r="CD57" s="217">
        <f t="shared" si="174"/>
        <v>0</v>
      </c>
      <c r="CE57" s="195">
        <f t="shared" si="155"/>
        <v>0</v>
      </c>
      <c r="CF57" s="162" t="str">
        <f t="shared" si="138"/>
        <v xml:space="preserve"> </v>
      </c>
      <c r="CG57" s="218">
        <f t="shared" si="271"/>
        <v>0</v>
      </c>
      <c r="CH57" s="252">
        <f t="shared" si="271"/>
        <v>0</v>
      </c>
      <c r="CI57" s="219">
        <f t="shared" si="157"/>
        <v>0</v>
      </c>
      <c r="CJ57" s="250">
        <f t="shared" si="156"/>
        <v>0</v>
      </c>
      <c r="CK57" s="129"/>
      <c r="CL57" s="220">
        <f t="shared" si="175"/>
        <v>0</v>
      </c>
      <c r="CM57" s="221">
        <f t="shared" si="176"/>
        <v>4</v>
      </c>
      <c r="CN57" s="221">
        <f t="shared" si="177"/>
        <v>0</v>
      </c>
      <c r="CO57" s="221">
        <f t="shared" si="178"/>
        <v>9</v>
      </c>
      <c r="CP57" s="221">
        <f t="shared" si="179"/>
        <v>0</v>
      </c>
      <c r="CQ57" s="221">
        <f t="shared" si="180"/>
        <v>6</v>
      </c>
      <c r="CR57" s="221">
        <f t="shared" si="181"/>
        <v>0</v>
      </c>
      <c r="CS57" s="221">
        <f t="shared" si="182"/>
        <v>1</v>
      </c>
      <c r="CT57" s="221">
        <f t="shared" si="183"/>
        <v>0</v>
      </c>
      <c r="CU57" s="221">
        <f t="shared" si="184"/>
        <v>1</v>
      </c>
      <c r="CV57" s="221">
        <f t="shared" si="185"/>
        <v>0</v>
      </c>
      <c r="CW57" s="222">
        <f t="shared" si="186"/>
        <v>1</v>
      </c>
      <c r="CX57" s="220">
        <f t="shared" si="187"/>
        <v>0</v>
      </c>
      <c r="CY57" s="221">
        <f t="shared" si="28"/>
        <v>1</v>
      </c>
      <c r="CZ57" s="221">
        <f t="shared" si="188"/>
        <v>0</v>
      </c>
      <c r="DA57" s="221">
        <f t="shared" si="30"/>
        <v>1</v>
      </c>
      <c r="DB57" s="221">
        <f t="shared" si="189"/>
        <v>0</v>
      </c>
      <c r="DC57" s="221">
        <f t="shared" si="32"/>
        <v>1</v>
      </c>
      <c r="DD57" s="221">
        <f t="shared" si="190"/>
        <v>0</v>
      </c>
      <c r="DE57" s="221">
        <f t="shared" si="34"/>
        <v>1</v>
      </c>
      <c r="DF57" s="221">
        <f t="shared" si="191"/>
        <v>0</v>
      </c>
      <c r="DG57" s="221">
        <f t="shared" si="36"/>
        <v>1</v>
      </c>
      <c r="DH57" s="221">
        <f t="shared" si="192"/>
        <v>0</v>
      </c>
      <c r="DI57" s="222">
        <f t="shared" si="38"/>
        <v>1</v>
      </c>
      <c r="DJ57" s="265">
        <f t="shared" si="139"/>
        <v>0</v>
      </c>
      <c r="DK57" s="266">
        <f t="shared" si="140"/>
        <v>0</v>
      </c>
      <c r="DL57" s="267">
        <f t="shared" si="141"/>
        <v>0</v>
      </c>
      <c r="DM57" s="224">
        <f t="shared" si="193"/>
        <v>0</v>
      </c>
      <c r="DN57" s="225">
        <f t="shared" si="194"/>
        <v>4</v>
      </c>
      <c r="DO57" s="225">
        <f t="shared" si="195"/>
        <v>0</v>
      </c>
      <c r="DP57" s="225">
        <f t="shared" si="196"/>
        <v>9</v>
      </c>
      <c r="DQ57" s="225">
        <f t="shared" si="197"/>
        <v>0</v>
      </c>
      <c r="DR57" s="225">
        <f t="shared" si="198"/>
        <v>6</v>
      </c>
      <c r="DS57" s="225">
        <f t="shared" si="199"/>
        <v>0</v>
      </c>
      <c r="DT57" s="225">
        <f t="shared" si="200"/>
        <v>1</v>
      </c>
      <c r="DU57" s="225">
        <f t="shared" si="201"/>
        <v>0</v>
      </c>
      <c r="DV57" s="225">
        <f t="shared" si="202"/>
        <v>1</v>
      </c>
      <c r="DW57" s="225">
        <f t="shared" si="203"/>
        <v>0</v>
      </c>
      <c r="DX57" s="225">
        <f t="shared" si="204"/>
        <v>1</v>
      </c>
      <c r="DY57" s="225">
        <f t="shared" si="205"/>
        <v>0</v>
      </c>
      <c r="DZ57" s="225">
        <f t="shared" si="52"/>
        <v>1</v>
      </c>
      <c r="EA57" s="225">
        <f t="shared" si="206"/>
        <v>0</v>
      </c>
      <c r="EB57" s="225">
        <f t="shared" si="54"/>
        <v>1</v>
      </c>
      <c r="EC57" s="225">
        <f t="shared" si="207"/>
        <v>0</v>
      </c>
      <c r="ED57" s="225">
        <f t="shared" si="56"/>
        <v>1</v>
      </c>
      <c r="EE57" s="225">
        <f t="shared" si="208"/>
        <v>0</v>
      </c>
      <c r="EF57" s="225">
        <f t="shared" si="58"/>
        <v>1</v>
      </c>
      <c r="EG57" s="225">
        <f t="shared" si="209"/>
        <v>0</v>
      </c>
      <c r="EH57" s="225">
        <f t="shared" si="60"/>
        <v>1</v>
      </c>
      <c r="EI57" s="225">
        <f t="shared" si="210"/>
        <v>0</v>
      </c>
      <c r="EJ57" s="225">
        <f t="shared" si="62"/>
        <v>1</v>
      </c>
      <c r="EK57" s="225">
        <f t="shared" si="142"/>
        <v>0</v>
      </c>
      <c r="EL57" s="225">
        <f t="shared" si="143"/>
        <v>0</v>
      </c>
      <c r="EM57" s="223">
        <f t="shared" si="144"/>
        <v>0</v>
      </c>
      <c r="EN57" s="224">
        <f t="shared" si="211"/>
        <v>0</v>
      </c>
      <c r="EO57" s="225">
        <f t="shared" si="212"/>
        <v>4</v>
      </c>
      <c r="EP57" s="225">
        <f t="shared" si="213"/>
        <v>0</v>
      </c>
      <c r="EQ57" s="225">
        <f t="shared" si="214"/>
        <v>9</v>
      </c>
      <c r="ER57" s="225">
        <f t="shared" si="215"/>
        <v>0</v>
      </c>
      <c r="ES57" s="225">
        <f t="shared" si="216"/>
        <v>6</v>
      </c>
      <c r="ET57" s="225">
        <f t="shared" si="217"/>
        <v>0</v>
      </c>
      <c r="EU57" s="225">
        <f t="shared" si="218"/>
        <v>1</v>
      </c>
      <c r="EV57" s="225">
        <f t="shared" si="219"/>
        <v>0</v>
      </c>
      <c r="EW57" s="225">
        <f t="shared" si="220"/>
        <v>1</v>
      </c>
      <c r="EX57" s="225">
        <f t="shared" si="221"/>
        <v>0</v>
      </c>
      <c r="EY57" s="225">
        <f t="shared" si="222"/>
        <v>1</v>
      </c>
      <c r="EZ57" s="225">
        <f t="shared" si="223"/>
        <v>0</v>
      </c>
      <c r="FA57" s="225">
        <f t="shared" si="76"/>
        <v>1</v>
      </c>
      <c r="FB57" s="225">
        <f t="shared" si="224"/>
        <v>0</v>
      </c>
      <c r="FC57" s="225">
        <f t="shared" si="78"/>
        <v>1</v>
      </c>
      <c r="FD57" s="225">
        <f t="shared" si="225"/>
        <v>0</v>
      </c>
      <c r="FE57" s="225">
        <f t="shared" si="80"/>
        <v>1</v>
      </c>
      <c r="FF57" s="225">
        <f t="shared" si="226"/>
        <v>0</v>
      </c>
      <c r="FG57" s="225">
        <f t="shared" si="82"/>
        <v>1</v>
      </c>
      <c r="FH57" s="225">
        <f t="shared" si="227"/>
        <v>0</v>
      </c>
      <c r="FI57" s="225">
        <f t="shared" si="84"/>
        <v>1</v>
      </c>
      <c r="FJ57" s="225">
        <f t="shared" si="228"/>
        <v>0</v>
      </c>
      <c r="FK57" s="225">
        <f t="shared" si="86"/>
        <v>1</v>
      </c>
      <c r="FL57" s="225">
        <f t="shared" si="145"/>
        <v>0</v>
      </c>
      <c r="FM57" s="225">
        <f t="shared" si="146"/>
        <v>0</v>
      </c>
      <c r="FN57" s="223">
        <f t="shared" si="147"/>
        <v>0</v>
      </c>
      <c r="FO57" s="224">
        <f t="shared" si="229"/>
        <v>0</v>
      </c>
      <c r="FP57" s="225">
        <f t="shared" si="230"/>
        <v>4</v>
      </c>
      <c r="FQ57" s="225">
        <f t="shared" si="231"/>
        <v>0</v>
      </c>
      <c r="FR57" s="225">
        <f t="shared" si="232"/>
        <v>9</v>
      </c>
      <c r="FS57" s="225">
        <f t="shared" si="233"/>
        <v>0</v>
      </c>
      <c r="FT57" s="225">
        <f t="shared" si="234"/>
        <v>6</v>
      </c>
      <c r="FU57" s="225">
        <f t="shared" si="235"/>
        <v>0</v>
      </c>
      <c r="FV57" s="225">
        <f t="shared" si="236"/>
        <v>1</v>
      </c>
      <c r="FW57" s="225">
        <f t="shared" si="237"/>
        <v>0</v>
      </c>
      <c r="FX57" s="225">
        <f t="shared" si="238"/>
        <v>1</v>
      </c>
      <c r="FY57" s="225">
        <f t="shared" si="239"/>
        <v>0</v>
      </c>
      <c r="FZ57" s="225">
        <f t="shared" si="240"/>
        <v>1</v>
      </c>
      <c r="GA57" s="225">
        <f t="shared" si="241"/>
        <v>0</v>
      </c>
      <c r="GB57" s="225">
        <f t="shared" si="100"/>
        <v>1</v>
      </c>
      <c r="GC57" s="225">
        <f t="shared" si="242"/>
        <v>0</v>
      </c>
      <c r="GD57" s="225">
        <f t="shared" si="102"/>
        <v>1</v>
      </c>
      <c r="GE57" s="225">
        <f t="shared" si="243"/>
        <v>0</v>
      </c>
      <c r="GF57" s="225">
        <f t="shared" si="104"/>
        <v>1</v>
      </c>
      <c r="GG57" s="225">
        <f t="shared" si="244"/>
        <v>0</v>
      </c>
      <c r="GH57" s="225">
        <f t="shared" si="106"/>
        <v>1</v>
      </c>
      <c r="GI57" s="225">
        <f t="shared" si="245"/>
        <v>0</v>
      </c>
      <c r="GJ57" s="225">
        <f t="shared" si="108"/>
        <v>1</v>
      </c>
      <c r="GK57" s="225">
        <f t="shared" si="246"/>
        <v>0</v>
      </c>
      <c r="GL57" s="225">
        <f t="shared" si="110"/>
        <v>1</v>
      </c>
      <c r="GM57" s="225">
        <f t="shared" si="148"/>
        <v>0</v>
      </c>
      <c r="GN57" s="225">
        <f t="shared" si="149"/>
        <v>0</v>
      </c>
      <c r="GO57" s="223">
        <f t="shared" si="150"/>
        <v>0</v>
      </c>
      <c r="GP57" s="224">
        <f t="shared" si="247"/>
        <v>0</v>
      </c>
      <c r="GQ57" s="225">
        <f t="shared" si="248"/>
        <v>4</v>
      </c>
      <c r="GR57" s="225">
        <f t="shared" si="249"/>
        <v>0</v>
      </c>
      <c r="GS57" s="225">
        <f t="shared" si="250"/>
        <v>9</v>
      </c>
      <c r="GT57" s="225">
        <f t="shared" si="251"/>
        <v>0</v>
      </c>
      <c r="GU57" s="225">
        <f t="shared" si="252"/>
        <v>6</v>
      </c>
      <c r="GV57" s="225">
        <f t="shared" si="253"/>
        <v>0</v>
      </c>
      <c r="GW57" s="225">
        <f t="shared" si="254"/>
        <v>1</v>
      </c>
      <c r="GX57" s="225">
        <f t="shared" si="255"/>
        <v>0</v>
      </c>
      <c r="GY57" s="225">
        <f t="shared" si="256"/>
        <v>1</v>
      </c>
      <c r="GZ57" s="225">
        <f t="shared" si="257"/>
        <v>0</v>
      </c>
      <c r="HA57" s="225">
        <f t="shared" si="258"/>
        <v>1</v>
      </c>
      <c r="HB57" s="225">
        <f t="shared" si="259"/>
        <v>0</v>
      </c>
      <c r="HC57" s="225">
        <f t="shared" si="124"/>
        <v>1</v>
      </c>
      <c r="HD57" s="225">
        <f t="shared" si="260"/>
        <v>0</v>
      </c>
      <c r="HE57" s="225">
        <f t="shared" si="126"/>
        <v>1</v>
      </c>
      <c r="HF57" s="225">
        <f t="shared" si="261"/>
        <v>0</v>
      </c>
      <c r="HG57" s="225">
        <f t="shared" si="128"/>
        <v>1</v>
      </c>
      <c r="HH57" s="225">
        <f t="shared" si="262"/>
        <v>0</v>
      </c>
      <c r="HI57" s="225">
        <f t="shared" si="130"/>
        <v>1</v>
      </c>
      <c r="HJ57" s="225">
        <f t="shared" si="263"/>
        <v>0</v>
      </c>
      <c r="HK57" s="225">
        <f t="shared" si="132"/>
        <v>1</v>
      </c>
      <c r="HL57" s="225">
        <f t="shared" si="264"/>
        <v>0</v>
      </c>
      <c r="HM57" s="225">
        <f t="shared" si="134"/>
        <v>1</v>
      </c>
      <c r="HN57" s="225">
        <f t="shared" si="151"/>
        <v>0</v>
      </c>
      <c r="HO57" s="225">
        <f t="shared" si="152"/>
        <v>0</v>
      </c>
      <c r="HP57" s="223">
        <f t="shared" si="153"/>
        <v>0</v>
      </c>
    </row>
    <row r="58" spans="1:224" ht="15" x14ac:dyDescent="0.25">
      <c r="A58" s="123">
        <f t="shared" si="135"/>
        <v>22</v>
      </c>
      <c r="E58" s="123"/>
      <c r="G58" s="123"/>
      <c r="H58" s="123"/>
      <c r="I58" s="123"/>
      <c r="J58" s="123"/>
      <c r="K58" s="123"/>
      <c r="L58" s="123"/>
      <c r="M58" s="123"/>
      <c r="N58" s="235">
        <v>5</v>
      </c>
      <c r="O58" s="236"/>
      <c r="AM58" s="8">
        <v>53</v>
      </c>
      <c r="AN58" s="8">
        <v>53</v>
      </c>
      <c r="AO58" s="176">
        <f t="shared" ca="1" si="154"/>
        <v>0.17224850786435475</v>
      </c>
      <c r="AP58" s="123">
        <v>0.14935091741346573</v>
      </c>
      <c r="AQ58" s="177">
        <v>70</v>
      </c>
      <c r="AR58" s="177">
        <f t="shared" si="168"/>
        <v>1080</v>
      </c>
      <c r="AS58" s="178">
        <f t="shared" si="265"/>
        <v>1203.1493509174134</v>
      </c>
      <c r="AT58" s="179">
        <f t="shared" si="169"/>
        <v>22</v>
      </c>
      <c r="AU58" s="180">
        <f t="shared" si="272"/>
        <v>0</v>
      </c>
      <c r="AV58" s="208">
        <f t="shared" si="272"/>
        <v>0</v>
      </c>
      <c r="AW58" s="206">
        <f t="shared" si="272"/>
        <v>0</v>
      </c>
      <c r="AX58" s="270" t="str">
        <f t="shared" si="272"/>
        <v xml:space="preserve"> </v>
      </c>
      <c r="AY58" s="205">
        <f t="shared" si="272"/>
        <v>0</v>
      </c>
      <c r="AZ58" s="208">
        <f t="shared" si="272"/>
        <v>0</v>
      </c>
      <c r="BA58" s="208">
        <f t="shared" si="272"/>
        <v>0</v>
      </c>
      <c r="BB58" s="208">
        <f t="shared" si="272"/>
        <v>0</v>
      </c>
      <c r="BC58" s="209">
        <f t="shared" si="272"/>
        <v>0</v>
      </c>
      <c r="BD58" s="208">
        <f t="shared" si="272"/>
        <v>0</v>
      </c>
      <c r="BE58" s="206">
        <f t="shared" si="273"/>
        <v>0</v>
      </c>
      <c r="BF58" s="208">
        <f t="shared" si="273"/>
        <v>0</v>
      </c>
      <c r="BG58" s="211">
        <f t="shared" si="273"/>
        <v>0</v>
      </c>
      <c r="BH58" s="212">
        <f t="shared" si="273"/>
        <v>0</v>
      </c>
      <c r="BI58" s="216">
        <f t="shared" si="273"/>
        <v>0</v>
      </c>
      <c r="BJ58" s="213">
        <f t="shared" si="273"/>
        <v>0</v>
      </c>
      <c r="BK58" s="212">
        <f t="shared" si="273"/>
        <v>0</v>
      </c>
      <c r="BL58" s="216">
        <f t="shared" si="273"/>
        <v>0</v>
      </c>
      <c r="BM58" s="214">
        <f t="shared" si="273"/>
        <v>0</v>
      </c>
      <c r="BN58" s="215">
        <f t="shared" si="170"/>
        <v>0</v>
      </c>
      <c r="BO58" s="211">
        <f t="shared" si="268"/>
        <v>0</v>
      </c>
      <c r="BP58" s="292">
        <f t="shared" si="268"/>
        <v>0</v>
      </c>
      <c r="BQ58" s="216">
        <f t="shared" si="268"/>
        <v>0</v>
      </c>
      <c r="BR58" s="214">
        <f t="shared" si="268"/>
        <v>0</v>
      </c>
      <c r="BS58" s="215">
        <f t="shared" si="171"/>
        <v>0</v>
      </c>
      <c r="BT58" s="211">
        <f t="shared" si="269"/>
        <v>0</v>
      </c>
      <c r="BU58" s="292">
        <f t="shared" si="269"/>
        <v>0</v>
      </c>
      <c r="BV58" s="216">
        <f t="shared" si="269"/>
        <v>0</v>
      </c>
      <c r="BW58" s="214">
        <f t="shared" si="269"/>
        <v>0</v>
      </c>
      <c r="BX58" s="215">
        <f t="shared" si="172"/>
        <v>0</v>
      </c>
      <c r="BY58" s="211">
        <f t="shared" si="270"/>
        <v>0</v>
      </c>
      <c r="BZ58" s="292">
        <f t="shared" si="270"/>
        <v>0</v>
      </c>
      <c r="CA58" s="216">
        <f t="shared" si="270"/>
        <v>0</v>
      </c>
      <c r="CB58" s="214">
        <f t="shared" si="270"/>
        <v>0</v>
      </c>
      <c r="CC58" s="215">
        <f t="shared" si="173"/>
        <v>0</v>
      </c>
      <c r="CD58" s="217">
        <f t="shared" si="174"/>
        <v>0</v>
      </c>
      <c r="CE58" s="195">
        <f t="shared" si="155"/>
        <v>0</v>
      </c>
      <c r="CF58" s="162" t="str">
        <f t="shared" si="138"/>
        <v xml:space="preserve"> </v>
      </c>
      <c r="CG58" s="218">
        <f t="shared" si="271"/>
        <v>0</v>
      </c>
      <c r="CH58" s="252">
        <f t="shared" si="271"/>
        <v>0</v>
      </c>
      <c r="CI58" s="219">
        <f t="shared" si="157"/>
        <v>0</v>
      </c>
      <c r="CJ58" s="250">
        <f t="shared" si="156"/>
        <v>0</v>
      </c>
      <c r="CK58" s="129"/>
      <c r="CL58" s="220">
        <f t="shared" si="175"/>
        <v>0</v>
      </c>
      <c r="CM58" s="221">
        <f t="shared" si="176"/>
        <v>4</v>
      </c>
      <c r="CN58" s="221">
        <f t="shared" si="177"/>
        <v>0</v>
      </c>
      <c r="CO58" s="221">
        <f t="shared" si="178"/>
        <v>9</v>
      </c>
      <c r="CP58" s="221">
        <f t="shared" si="179"/>
        <v>0</v>
      </c>
      <c r="CQ58" s="221">
        <f t="shared" si="180"/>
        <v>6</v>
      </c>
      <c r="CR58" s="221">
        <f t="shared" si="181"/>
        <v>0</v>
      </c>
      <c r="CS58" s="221">
        <f t="shared" si="182"/>
        <v>1</v>
      </c>
      <c r="CT58" s="221">
        <f t="shared" si="183"/>
        <v>0</v>
      </c>
      <c r="CU58" s="221">
        <f t="shared" si="184"/>
        <v>1</v>
      </c>
      <c r="CV58" s="221">
        <f t="shared" si="185"/>
        <v>0</v>
      </c>
      <c r="CW58" s="222">
        <f t="shared" si="186"/>
        <v>1</v>
      </c>
      <c r="CX58" s="220">
        <f t="shared" si="187"/>
        <v>0</v>
      </c>
      <c r="CY58" s="221">
        <f t="shared" si="28"/>
        <v>1</v>
      </c>
      <c r="CZ58" s="221">
        <f t="shared" si="188"/>
        <v>0</v>
      </c>
      <c r="DA58" s="221">
        <f t="shared" si="30"/>
        <v>1</v>
      </c>
      <c r="DB58" s="221">
        <f t="shared" si="189"/>
        <v>0</v>
      </c>
      <c r="DC58" s="221">
        <f t="shared" si="32"/>
        <v>1</v>
      </c>
      <c r="DD58" s="221">
        <f t="shared" si="190"/>
        <v>0</v>
      </c>
      <c r="DE58" s="221">
        <f t="shared" si="34"/>
        <v>1</v>
      </c>
      <c r="DF58" s="221">
        <f t="shared" si="191"/>
        <v>0</v>
      </c>
      <c r="DG58" s="221">
        <f t="shared" si="36"/>
        <v>1</v>
      </c>
      <c r="DH58" s="221">
        <f t="shared" si="192"/>
        <v>0</v>
      </c>
      <c r="DI58" s="222">
        <f t="shared" si="38"/>
        <v>1</v>
      </c>
      <c r="DJ58" s="265">
        <f t="shared" si="139"/>
        <v>0</v>
      </c>
      <c r="DK58" s="266">
        <f t="shared" si="140"/>
        <v>0</v>
      </c>
      <c r="DL58" s="267">
        <f t="shared" si="141"/>
        <v>0</v>
      </c>
      <c r="DM58" s="224">
        <f t="shared" si="193"/>
        <v>0</v>
      </c>
      <c r="DN58" s="225">
        <f t="shared" si="194"/>
        <v>4</v>
      </c>
      <c r="DO58" s="225">
        <f t="shared" si="195"/>
        <v>0</v>
      </c>
      <c r="DP58" s="225">
        <f t="shared" si="196"/>
        <v>9</v>
      </c>
      <c r="DQ58" s="225">
        <f t="shared" si="197"/>
        <v>0</v>
      </c>
      <c r="DR58" s="225">
        <f t="shared" si="198"/>
        <v>6</v>
      </c>
      <c r="DS58" s="225">
        <f t="shared" si="199"/>
        <v>0</v>
      </c>
      <c r="DT58" s="225">
        <f t="shared" si="200"/>
        <v>1</v>
      </c>
      <c r="DU58" s="225">
        <f t="shared" si="201"/>
        <v>0</v>
      </c>
      <c r="DV58" s="225">
        <f t="shared" si="202"/>
        <v>1</v>
      </c>
      <c r="DW58" s="225">
        <f t="shared" si="203"/>
        <v>0</v>
      </c>
      <c r="DX58" s="225">
        <f t="shared" si="204"/>
        <v>1</v>
      </c>
      <c r="DY58" s="225">
        <f t="shared" si="205"/>
        <v>0</v>
      </c>
      <c r="DZ58" s="225">
        <f t="shared" si="52"/>
        <v>1</v>
      </c>
      <c r="EA58" s="225">
        <f t="shared" si="206"/>
        <v>0</v>
      </c>
      <c r="EB58" s="225">
        <f t="shared" si="54"/>
        <v>1</v>
      </c>
      <c r="EC58" s="225">
        <f t="shared" si="207"/>
        <v>0</v>
      </c>
      <c r="ED58" s="225">
        <f t="shared" si="56"/>
        <v>1</v>
      </c>
      <c r="EE58" s="225">
        <f t="shared" si="208"/>
        <v>0</v>
      </c>
      <c r="EF58" s="225">
        <f t="shared" si="58"/>
        <v>1</v>
      </c>
      <c r="EG58" s="225">
        <f t="shared" si="209"/>
        <v>0</v>
      </c>
      <c r="EH58" s="225">
        <f t="shared" si="60"/>
        <v>1</v>
      </c>
      <c r="EI58" s="225">
        <f t="shared" si="210"/>
        <v>0</v>
      </c>
      <c r="EJ58" s="225">
        <f t="shared" si="62"/>
        <v>1</v>
      </c>
      <c r="EK58" s="225">
        <f t="shared" si="142"/>
        <v>0</v>
      </c>
      <c r="EL58" s="225">
        <f t="shared" si="143"/>
        <v>0</v>
      </c>
      <c r="EM58" s="223">
        <f t="shared" si="144"/>
        <v>0</v>
      </c>
      <c r="EN58" s="224">
        <f t="shared" si="211"/>
        <v>0</v>
      </c>
      <c r="EO58" s="225">
        <f t="shared" si="212"/>
        <v>4</v>
      </c>
      <c r="EP58" s="225">
        <f t="shared" si="213"/>
        <v>0</v>
      </c>
      <c r="EQ58" s="225">
        <f t="shared" si="214"/>
        <v>9</v>
      </c>
      <c r="ER58" s="225">
        <f t="shared" si="215"/>
        <v>0</v>
      </c>
      <c r="ES58" s="225">
        <f t="shared" si="216"/>
        <v>6</v>
      </c>
      <c r="ET58" s="225">
        <f t="shared" si="217"/>
        <v>0</v>
      </c>
      <c r="EU58" s="225">
        <f t="shared" si="218"/>
        <v>1</v>
      </c>
      <c r="EV58" s="225">
        <f t="shared" si="219"/>
        <v>0</v>
      </c>
      <c r="EW58" s="225">
        <f t="shared" si="220"/>
        <v>1</v>
      </c>
      <c r="EX58" s="225">
        <f t="shared" si="221"/>
        <v>0</v>
      </c>
      <c r="EY58" s="225">
        <f t="shared" si="222"/>
        <v>1</v>
      </c>
      <c r="EZ58" s="225">
        <f t="shared" si="223"/>
        <v>0</v>
      </c>
      <c r="FA58" s="225">
        <f t="shared" si="76"/>
        <v>1</v>
      </c>
      <c r="FB58" s="225">
        <f t="shared" si="224"/>
        <v>0</v>
      </c>
      <c r="FC58" s="225">
        <f t="shared" si="78"/>
        <v>1</v>
      </c>
      <c r="FD58" s="225">
        <f t="shared" si="225"/>
        <v>0</v>
      </c>
      <c r="FE58" s="225">
        <f t="shared" si="80"/>
        <v>1</v>
      </c>
      <c r="FF58" s="225">
        <f t="shared" si="226"/>
        <v>0</v>
      </c>
      <c r="FG58" s="225">
        <f t="shared" si="82"/>
        <v>1</v>
      </c>
      <c r="FH58" s="225">
        <f t="shared" si="227"/>
        <v>0</v>
      </c>
      <c r="FI58" s="225">
        <f t="shared" si="84"/>
        <v>1</v>
      </c>
      <c r="FJ58" s="225">
        <f t="shared" si="228"/>
        <v>0</v>
      </c>
      <c r="FK58" s="225">
        <f t="shared" si="86"/>
        <v>1</v>
      </c>
      <c r="FL58" s="225">
        <f t="shared" si="145"/>
        <v>0</v>
      </c>
      <c r="FM58" s="225">
        <f t="shared" si="146"/>
        <v>0</v>
      </c>
      <c r="FN58" s="223">
        <f t="shared" si="147"/>
        <v>0</v>
      </c>
      <c r="FO58" s="224">
        <f t="shared" si="229"/>
        <v>0</v>
      </c>
      <c r="FP58" s="225">
        <f t="shared" si="230"/>
        <v>4</v>
      </c>
      <c r="FQ58" s="225">
        <f t="shared" si="231"/>
        <v>0</v>
      </c>
      <c r="FR58" s="225">
        <f t="shared" si="232"/>
        <v>9</v>
      </c>
      <c r="FS58" s="225">
        <f t="shared" si="233"/>
        <v>0</v>
      </c>
      <c r="FT58" s="225">
        <f t="shared" si="234"/>
        <v>6</v>
      </c>
      <c r="FU58" s="225">
        <f t="shared" si="235"/>
        <v>0</v>
      </c>
      <c r="FV58" s="225">
        <f t="shared" si="236"/>
        <v>1</v>
      </c>
      <c r="FW58" s="225">
        <f t="shared" si="237"/>
        <v>0</v>
      </c>
      <c r="FX58" s="225">
        <f t="shared" si="238"/>
        <v>1</v>
      </c>
      <c r="FY58" s="225">
        <f t="shared" si="239"/>
        <v>0</v>
      </c>
      <c r="FZ58" s="225">
        <f t="shared" si="240"/>
        <v>1</v>
      </c>
      <c r="GA58" s="225">
        <f t="shared" si="241"/>
        <v>0</v>
      </c>
      <c r="GB58" s="225">
        <f t="shared" si="100"/>
        <v>1</v>
      </c>
      <c r="GC58" s="225">
        <f t="shared" si="242"/>
        <v>0</v>
      </c>
      <c r="GD58" s="225">
        <f t="shared" si="102"/>
        <v>1</v>
      </c>
      <c r="GE58" s="225">
        <f t="shared" si="243"/>
        <v>0</v>
      </c>
      <c r="GF58" s="225">
        <f t="shared" si="104"/>
        <v>1</v>
      </c>
      <c r="GG58" s="225">
        <f t="shared" si="244"/>
        <v>0</v>
      </c>
      <c r="GH58" s="225">
        <f t="shared" si="106"/>
        <v>1</v>
      </c>
      <c r="GI58" s="225">
        <f t="shared" si="245"/>
        <v>0</v>
      </c>
      <c r="GJ58" s="225">
        <f t="shared" si="108"/>
        <v>1</v>
      </c>
      <c r="GK58" s="225">
        <f t="shared" si="246"/>
        <v>0</v>
      </c>
      <c r="GL58" s="225">
        <f t="shared" si="110"/>
        <v>1</v>
      </c>
      <c r="GM58" s="225">
        <f t="shared" si="148"/>
        <v>0</v>
      </c>
      <c r="GN58" s="225">
        <f t="shared" si="149"/>
        <v>0</v>
      </c>
      <c r="GO58" s="223">
        <f t="shared" si="150"/>
        <v>0</v>
      </c>
      <c r="GP58" s="224">
        <f t="shared" si="247"/>
        <v>0</v>
      </c>
      <c r="GQ58" s="225">
        <f t="shared" si="248"/>
        <v>4</v>
      </c>
      <c r="GR58" s="225">
        <f t="shared" si="249"/>
        <v>0</v>
      </c>
      <c r="GS58" s="225">
        <f t="shared" si="250"/>
        <v>9</v>
      </c>
      <c r="GT58" s="225">
        <f t="shared" si="251"/>
        <v>0</v>
      </c>
      <c r="GU58" s="225">
        <f t="shared" si="252"/>
        <v>6</v>
      </c>
      <c r="GV58" s="225">
        <f t="shared" si="253"/>
        <v>0</v>
      </c>
      <c r="GW58" s="225">
        <f t="shared" si="254"/>
        <v>1</v>
      </c>
      <c r="GX58" s="225">
        <f t="shared" si="255"/>
        <v>0</v>
      </c>
      <c r="GY58" s="225">
        <f t="shared" si="256"/>
        <v>1</v>
      </c>
      <c r="GZ58" s="225">
        <f t="shared" si="257"/>
        <v>0</v>
      </c>
      <c r="HA58" s="225">
        <f t="shared" si="258"/>
        <v>1</v>
      </c>
      <c r="HB58" s="225">
        <f t="shared" si="259"/>
        <v>0</v>
      </c>
      <c r="HC58" s="225">
        <f t="shared" si="124"/>
        <v>1</v>
      </c>
      <c r="HD58" s="225">
        <f t="shared" si="260"/>
        <v>0</v>
      </c>
      <c r="HE58" s="225">
        <f t="shared" si="126"/>
        <v>1</v>
      </c>
      <c r="HF58" s="225">
        <f t="shared" si="261"/>
        <v>0</v>
      </c>
      <c r="HG58" s="225">
        <f t="shared" si="128"/>
        <v>1</v>
      </c>
      <c r="HH58" s="225">
        <f t="shared" si="262"/>
        <v>0</v>
      </c>
      <c r="HI58" s="225">
        <f t="shared" si="130"/>
        <v>1</v>
      </c>
      <c r="HJ58" s="225">
        <f t="shared" si="263"/>
        <v>0</v>
      </c>
      <c r="HK58" s="225">
        <f t="shared" si="132"/>
        <v>1</v>
      </c>
      <c r="HL58" s="225">
        <f t="shared" si="264"/>
        <v>0</v>
      </c>
      <c r="HM58" s="225">
        <f t="shared" si="134"/>
        <v>1</v>
      </c>
      <c r="HN58" s="225">
        <f t="shared" si="151"/>
        <v>0</v>
      </c>
      <c r="HO58" s="225">
        <f t="shared" si="152"/>
        <v>0</v>
      </c>
      <c r="HP58" s="223">
        <f t="shared" si="153"/>
        <v>0</v>
      </c>
    </row>
    <row r="59" spans="1:224" ht="15" x14ac:dyDescent="0.25">
      <c r="A59" s="123">
        <f t="shared" si="135"/>
        <v>23</v>
      </c>
      <c r="E59" s="123"/>
      <c r="G59" s="123"/>
      <c r="H59" s="123"/>
      <c r="I59" s="123"/>
      <c r="J59" s="123"/>
      <c r="K59" s="123"/>
      <c r="L59" s="123"/>
      <c r="M59" s="123"/>
      <c r="N59" s="235">
        <v>6</v>
      </c>
      <c r="O59" s="236"/>
      <c r="AM59" s="8">
        <v>54</v>
      </c>
      <c r="AN59" s="8">
        <v>54</v>
      </c>
      <c r="AO59" s="176">
        <f t="shared" ca="1" si="154"/>
        <v>0.87992358109148794</v>
      </c>
      <c r="AP59" s="123">
        <v>0.63086113582476488</v>
      </c>
      <c r="AQ59" s="177">
        <v>70</v>
      </c>
      <c r="AR59" s="177">
        <f t="shared" si="168"/>
        <v>1280</v>
      </c>
      <c r="AS59" s="178">
        <f t="shared" si="265"/>
        <v>1404.6308611358247</v>
      </c>
      <c r="AT59" s="179">
        <f t="shared" si="169"/>
        <v>23</v>
      </c>
      <c r="AU59" s="180">
        <f t="shared" si="272"/>
        <v>0</v>
      </c>
      <c r="AV59" s="208">
        <f t="shared" si="272"/>
        <v>0</v>
      </c>
      <c r="AW59" s="206">
        <f t="shared" si="272"/>
        <v>0</v>
      </c>
      <c r="AX59" s="270" t="str">
        <f t="shared" si="272"/>
        <v xml:space="preserve"> </v>
      </c>
      <c r="AY59" s="205">
        <f t="shared" si="272"/>
        <v>0</v>
      </c>
      <c r="AZ59" s="208">
        <f t="shared" si="272"/>
        <v>0</v>
      </c>
      <c r="BA59" s="208">
        <f t="shared" si="272"/>
        <v>0</v>
      </c>
      <c r="BB59" s="208">
        <f t="shared" si="272"/>
        <v>0</v>
      </c>
      <c r="BC59" s="209">
        <f t="shared" si="272"/>
        <v>0</v>
      </c>
      <c r="BD59" s="208">
        <f t="shared" si="272"/>
        <v>0</v>
      </c>
      <c r="BE59" s="206">
        <f t="shared" si="273"/>
        <v>0</v>
      </c>
      <c r="BF59" s="208">
        <f t="shared" si="273"/>
        <v>0</v>
      </c>
      <c r="BG59" s="211">
        <f t="shared" si="273"/>
        <v>0</v>
      </c>
      <c r="BH59" s="212">
        <f t="shared" si="273"/>
        <v>0</v>
      </c>
      <c r="BI59" s="216">
        <f t="shared" si="273"/>
        <v>0</v>
      </c>
      <c r="BJ59" s="213">
        <f t="shared" si="273"/>
        <v>0</v>
      </c>
      <c r="BK59" s="212">
        <f t="shared" si="273"/>
        <v>0</v>
      </c>
      <c r="BL59" s="216">
        <f t="shared" si="273"/>
        <v>0</v>
      </c>
      <c r="BM59" s="214">
        <f t="shared" si="273"/>
        <v>0</v>
      </c>
      <c r="BN59" s="215">
        <f t="shared" si="170"/>
        <v>0</v>
      </c>
      <c r="BO59" s="211">
        <f t="shared" si="268"/>
        <v>0</v>
      </c>
      <c r="BP59" s="292">
        <f t="shared" si="268"/>
        <v>0</v>
      </c>
      <c r="BQ59" s="216">
        <f t="shared" si="268"/>
        <v>0</v>
      </c>
      <c r="BR59" s="214">
        <f t="shared" si="268"/>
        <v>0</v>
      </c>
      <c r="BS59" s="215">
        <f t="shared" si="171"/>
        <v>0</v>
      </c>
      <c r="BT59" s="211">
        <f t="shared" si="269"/>
        <v>0</v>
      </c>
      <c r="BU59" s="292">
        <f t="shared" si="269"/>
        <v>0</v>
      </c>
      <c r="BV59" s="216">
        <f t="shared" si="269"/>
        <v>0</v>
      </c>
      <c r="BW59" s="214">
        <f t="shared" si="269"/>
        <v>0</v>
      </c>
      <c r="BX59" s="215">
        <f t="shared" si="172"/>
        <v>0</v>
      </c>
      <c r="BY59" s="211">
        <f t="shared" si="270"/>
        <v>0</v>
      </c>
      <c r="BZ59" s="292">
        <f t="shared" si="270"/>
        <v>0</v>
      </c>
      <c r="CA59" s="216">
        <f t="shared" si="270"/>
        <v>0</v>
      </c>
      <c r="CB59" s="214">
        <f t="shared" si="270"/>
        <v>0</v>
      </c>
      <c r="CC59" s="215">
        <f t="shared" si="173"/>
        <v>0</v>
      </c>
      <c r="CD59" s="217">
        <f t="shared" si="174"/>
        <v>0</v>
      </c>
      <c r="CE59" s="195">
        <f t="shared" si="155"/>
        <v>0</v>
      </c>
      <c r="CF59" s="162" t="str">
        <f t="shared" si="138"/>
        <v xml:space="preserve"> </v>
      </c>
      <c r="CG59" s="218">
        <f t="shared" si="271"/>
        <v>0</v>
      </c>
      <c r="CH59" s="252">
        <f t="shared" si="271"/>
        <v>0</v>
      </c>
      <c r="CI59" s="219">
        <f t="shared" si="157"/>
        <v>0</v>
      </c>
      <c r="CJ59" s="250">
        <f t="shared" si="156"/>
        <v>0</v>
      </c>
      <c r="CK59" s="129"/>
      <c r="CL59" s="220">
        <f t="shared" si="175"/>
        <v>0</v>
      </c>
      <c r="CM59" s="221">
        <f t="shared" si="176"/>
        <v>4</v>
      </c>
      <c r="CN59" s="221">
        <f t="shared" si="177"/>
        <v>0</v>
      </c>
      <c r="CO59" s="221">
        <f t="shared" si="178"/>
        <v>9</v>
      </c>
      <c r="CP59" s="221">
        <f t="shared" si="179"/>
        <v>0</v>
      </c>
      <c r="CQ59" s="221">
        <f t="shared" si="180"/>
        <v>6</v>
      </c>
      <c r="CR59" s="221">
        <f t="shared" si="181"/>
        <v>0</v>
      </c>
      <c r="CS59" s="221">
        <f t="shared" si="182"/>
        <v>1</v>
      </c>
      <c r="CT59" s="221">
        <f t="shared" si="183"/>
        <v>0</v>
      </c>
      <c r="CU59" s="221">
        <f t="shared" si="184"/>
        <v>1</v>
      </c>
      <c r="CV59" s="221">
        <f t="shared" si="185"/>
        <v>0</v>
      </c>
      <c r="CW59" s="222">
        <f t="shared" si="186"/>
        <v>1</v>
      </c>
      <c r="CX59" s="220">
        <f t="shared" si="187"/>
        <v>0</v>
      </c>
      <c r="CY59" s="221">
        <f t="shared" si="28"/>
        <v>1</v>
      </c>
      <c r="CZ59" s="221">
        <f t="shared" si="188"/>
        <v>0</v>
      </c>
      <c r="DA59" s="221">
        <f t="shared" si="30"/>
        <v>1</v>
      </c>
      <c r="DB59" s="221">
        <f t="shared" si="189"/>
        <v>0</v>
      </c>
      <c r="DC59" s="221">
        <f t="shared" si="32"/>
        <v>1</v>
      </c>
      <c r="DD59" s="221">
        <f t="shared" si="190"/>
        <v>0</v>
      </c>
      <c r="DE59" s="221">
        <f t="shared" si="34"/>
        <v>1</v>
      </c>
      <c r="DF59" s="221">
        <f t="shared" si="191"/>
        <v>0</v>
      </c>
      <c r="DG59" s="221">
        <f t="shared" si="36"/>
        <v>1</v>
      </c>
      <c r="DH59" s="221">
        <f t="shared" si="192"/>
        <v>0</v>
      </c>
      <c r="DI59" s="222">
        <f t="shared" si="38"/>
        <v>1</v>
      </c>
      <c r="DJ59" s="265">
        <f t="shared" si="139"/>
        <v>0</v>
      </c>
      <c r="DK59" s="266">
        <f t="shared" si="140"/>
        <v>0</v>
      </c>
      <c r="DL59" s="267">
        <f t="shared" si="141"/>
        <v>0</v>
      </c>
      <c r="DM59" s="224">
        <f t="shared" si="193"/>
        <v>0</v>
      </c>
      <c r="DN59" s="225">
        <f t="shared" si="194"/>
        <v>4</v>
      </c>
      <c r="DO59" s="225">
        <f t="shared" si="195"/>
        <v>0</v>
      </c>
      <c r="DP59" s="225">
        <f t="shared" si="196"/>
        <v>9</v>
      </c>
      <c r="DQ59" s="225">
        <f t="shared" si="197"/>
        <v>0</v>
      </c>
      <c r="DR59" s="225">
        <f t="shared" si="198"/>
        <v>6</v>
      </c>
      <c r="DS59" s="225">
        <f t="shared" si="199"/>
        <v>0</v>
      </c>
      <c r="DT59" s="225">
        <f t="shared" si="200"/>
        <v>1</v>
      </c>
      <c r="DU59" s="225">
        <f t="shared" si="201"/>
        <v>0</v>
      </c>
      <c r="DV59" s="225">
        <f t="shared" si="202"/>
        <v>1</v>
      </c>
      <c r="DW59" s="225">
        <f t="shared" si="203"/>
        <v>0</v>
      </c>
      <c r="DX59" s="225">
        <f t="shared" si="204"/>
        <v>1</v>
      </c>
      <c r="DY59" s="225">
        <f t="shared" si="205"/>
        <v>0</v>
      </c>
      <c r="DZ59" s="225">
        <f t="shared" si="52"/>
        <v>1</v>
      </c>
      <c r="EA59" s="225">
        <f t="shared" si="206"/>
        <v>0</v>
      </c>
      <c r="EB59" s="225">
        <f t="shared" si="54"/>
        <v>1</v>
      </c>
      <c r="EC59" s="225">
        <f t="shared" si="207"/>
        <v>0</v>
      </c>
      <c r="ED59" s="225">
        <f t="shared" si="56"/>
        <v>1</v>
      </c>
      <c r="EE59" s="225">
        <f t="shared" si="208"/>
        <v>0</v>
      </c>
      <c r="EF59" s="225">
        <f t="shared" si="58"/>
        <v>1</v>
      </c>
      <c r="EG59" s="225">
        <f t="shared" si="209"/>
        <v>0</v>
      </c>
      <c r="EH59" s="225">
        <f t="shared" si="60"/>
        <v>1</v>
      </c>
      <c r="EI59" s="225">
        <f t="shared" si="210"/>
        <v>0</v>
      </c>
      <c r="EJ59" s="225">
        <f t="shared" si="62"/>
        <v>1</v>
      </c>
      <c r="EK59" s="225">
        <f t="shared" si="142"/>
        <v>0</v>
      </c>
      <c r="EL59" s="225">
        <f t="shared" si="143"/>
        <v>0</v>
      </c>
      <c r="EM59" s="223">
        <f t="shared" si="144"/>
        <v>0</v>
      </c>
      <c r="EN59" s="224">
        <f t="shared" si="211"/>
        <v>0</v>
      </c>
      <c r="EO59" s="225">
        <f t="shared" si="212"/>
        <v>4</v>
      </c>
      <c r="EP59" s="225">
        <f t="shared" si="213"/>
        <v>0</v>
      </c>
      <c r="EQ59" s="225">
        <f t="shared" si="214"/>
        <v>9</v>
      </c>
      <c r="ER59" s="225">
        <f t="shared" si="215"/>
        <v>0</v>
      </c>
      <c r="ES59" s="225">
        <f t="shared" si="216"/>
        <v>6</v>
      </c>
      <c r="ET59" s="225">
        <f t="shared" si="217"/>
        <v>0</v>
      </c>
      <c r="EU59" s="225">
        <f t="shared" si="218"/>
        <v>1</v>
      </c>
      <c r="EV59" s="225">
        <f t="shared" si="219"/>
        <v>0</v>
      </c>
      <c r="EW59" s="225">
        <f t="shared" si="220"/>
        <v>1</v>
      </c>
      <c r="EX59" s="225">
        <f t="shared" si="221"/>
        <v>0</v>
      </c>
      <c r="EY59" s="225">
        <f t="shared" si="222"/>
        <v>1</v>
      </c>
      <c r="EZ59" s="225">
        <f t="shared" si="223"/>
        <v>0</v>
      </c>
      <c r="FA59" s="225">
        <f t="shared" si="76"/>
        <v>1</v>
      </c>
      <c r="FB59" s="225">
        <f t="shared" si="224"/>
        <v>0</v>
      </c>
      <c r="FC59" s="225">
        <f t="shared" si="78"/>
        <v>1</v>
      </c>
      <c r="FD59" s="225">
        <f t="shared" si="225"/>
        <v>0</v>
      </c>
      <c r="FE59" s="225">
        <f t="shared" si="80"/>
        <v>1</v>
      </c>
      <c r="FF59" s="225">
        <f t="shared" si="226"/>
        <v>0</v>
      </c>
      <c r="FG59" s="225">
        <f t="shared" si="82"/>
        <v>1</v>
      </c>
      <c r="FH59" s="225">
        <f t="shared" si="227"/>
        <v>0</v>
      </c>
      <c r="FI59" s="225">
        <f t="shared" si="84"/>
        <v>1</v>
      </c>
      <c r="FJ59" s="225">
        <f t="shared" si="228"/>
        <v>0</v>
      </c>
      <c r="FK59" s="225">
        <f t="shared" si="86"/>
        <v>1</v>
      </c>
      <c r="FL59" s="225">
        <f t="shared" si="145"/>
        <v>0</v>
      </c>
      <c r="FM59" s="225">
        <f t="shared" si="146"/>
        <v>0</v>
      </c>
      <c r="FN59" s="223">
        <f t="shared" si="147"/>
        <v>0</v>
      </c>
      <c r="FO59" s="224">
        <f t="shared" si="229"/>
        <v>0</v>
      </c>
      <c r="FP59" s="225">
        <f t="shared" si="230"/>
        <v>4</v>
      </c>
      <c r="FQ59" s="225">
        <f t="shared" si="231"/>
        <v>0</v>
      </c>
      <c r="FR59" s="225">
        <f t="shared" si="232"/>
        <v>9</v>
      </c>
      <c r="FS59" s="225">
        <f t="shared" si="233"/>
        <v>0</v>
      </c>
      <c r="FT59" s="225">
        <f t="shared" si="234"/>
        <v>6</v>
      </c>
      <c r="FU59" s="225">
        <f t="shared" si="235"/>
        <v>0</v>
      </c>
      <c r="FV59" s="225">
        <f t="shared" si="236"/>
        <v>1</v>
      </c>
      <c r="FW59" s="225">
        <f t="shared" si="237"/>
        <v>0</v>
      </c>
      <c r="FX59" s="225">
        <f t="shared" si="238"/>
        <v>1</v>
      </c>
      <c r="FY59" s="225">
        <f t="shared" si="239"/>
        <v>0</v>
      </c>
      <c r="FZ59" s="225">
        <f t="shared" si="240"/>
        <v>1</v>
      </c>
      <c r="GA59" s="225">
        <f t="shared" si="241"/>
        <v>0</v>
      </c>
      <c r="GB59" s="225">
        <f t="shared" si="100"/>
        <v>1</v>
      </c>
      <c r="GC59" s="225">
        <f t="shared" si="242"/>
        <v>0</v>
      </c>
      <c r="GD59" s="225">
        <f t="shared" si="102"/>
        <v>1</v>
      </c>
      <c r="GE59" s="225">
        <f t="shared" si="243"/>
        <v>0</v>
      </c>
      <c r="GF59" s="225">
        <f t="shared" si="104"/>
        <v>1</v>
      </c>
      <c r="GG59" s="225">
        <f t="shared" si="244"/>
        <v>0</v>
      </c>
      <c r="GH59" s="225">
        <f t="shared" si="106"/>
        <v>1</v>
      </c>
      <c r="GI59" s="225">
        <f t="shared" si="245"/>
        <v>0</v>
      </c>
      <c r="GJ59" s="225">
        <f t="shared" si="108"/>
        <v>1</v>
      </c>
      <c r="GK59" s="225">
        <f t="shared" si="246"/>
        <v>0</v>
      </c>
      <c r="GL59" s="225">
        <f t="shared" si="110"/>
        <v>1</v>
      </c>
      <c r="GM59" s="225">
        <f t="shared" si="148"/>
        <v>0</v>
      </c>
      <c r="GN59" s="225">
        <f t="shared" si="149"/>
        <v>0</v>
      </c>
      <c r="GO59" s="223">
        <f t="shared" si="150"/>
        <v>0</v>
      </c>
      <c r="GP59" s="224">
        <f t="shared" si="247"/>
        <v>0</v>
      </c>
      <c r="GQ59" s="225">
        <f t="shared" si="248"/>
        <v>4</v>
      </c>
      <c r="GR59" s="225">
        <f t="shared" si="249"/>
        <v>0</v>
      </c>
      <c r="GS59" s="225">
        <f t="shared" si="250"/>
        <v>9</v>
      </c>
      <c r="GT59" s="225">
        <f t="shared" si="251"/>
        <v>0</v>
      </c>
      <c r="GU59" s="225">
        <f t="shared" si="252"/>
        <v>6</v>
      </c>
      <c r="GV59" s="225">
        <f t="shared" si="253"/>
        <v>0</v>
      </c>
      <c r="GW59" s="225">
        <f t="shared" si="254"/>
        <v>1</v>
      </c>
      <c r="GX59" s="225">
        <f t="shared" si="255"/>
        <v>0</v>
      </c>
      <c r="GY59" s="225">
        <f t="shared" si="256"/>
        <v>1</v>
      </c>
      <c r="GZ59" s="225">
        <f t="shared" si="257"/>
        <v>0</v>
      </c>
      <c r="HA59" s="225">
        <f t="shared" si="258"/>
        <v>1</v>
      </c>
      <c r="HB59" s="225">
        <f t="shared" si="259"/>
        <v>0</v>
      </c>
      <c r="HC59" s="225">
        <f t="shared" si="124"/>
        <v>1</v>
      </c>
      <c r="HD59" s="225">
        <f t="shared" si="260"/>
        <v>0</v>
      </c>
      <c r="HE59" s="225">
        <f t="shared" si="126"/>
        <v>1</v>
      </c>
      <c r="HF59" s="225">
        <f t="shared" si="261"/>
        <v>0</v>
      </c>
      <c r="HG59" s="225">
        <f t="shared" si="128"/>
        <v>1</v>
      </c>
      <c r="HH59" s="225">
        <f t="shared" si="262"/>
        <v>0</v>
      </c>
      <c r="HI59" s="225">
        <f t="shared" si="130"/>
        <v>1</v>
      </c>
      <c r="HJ59" s="225">
        <f t="shared" si="263"/>
        <v>0</v>
      </c>
      <c r="HK59" s="225">
        <f t="shared" si="132"/>
        <v>1</v>
      </c>
      <c r="HL59" s="225">
        <f t="shared" si="264"/>
        <v>0</v>
      </c>
      <c r="HM59" s="225">
        <f t="shared" si="134"/>
        <v>1</v>
      </c>
      <c r="HN59" s="225">
        <f t="shared" si="151"/>
        <v>0</v>
      </c>
      <c r="HO59" s="225">
        <f t="shared" si="152"/>
        <v>0</v>
      </c>
      <c r="HP59" s="223">
        <f t="shared" si="153"/>
        <v>0</v>
      </c>
    </row>
    <row r="60" spans="1:224" ht="15" x14ac:dyDescent="0.25">
      <c r="A60" s="123">
        <f t="shared" si="135"/>
        <v>24</v>
      </c>
      <c r="E60" s="123"/>
      <c r="G60" s="123"/>
      <c r="H60" s="123"/>
      <c r="I60" s="123"/>
      <c r="J60" s="123"/>
      <c r="K60" s="123"/>
      <c r="L60" s="123"/>
      <c r="M60" s="123"/>
      <c r="N60" s="235">
        <v>7</v>
      </c>
      <c r="O60" s="236"/>
      <c r="AM60" s="8">
        <v>55</v>
      </c>
      <c r="AN60" s="8">
        <v>55</v>
      </c>
      <c r="AO60" s="176">
        <f t="shared" ca="1" si="154"/>
        <v>0.93517343544593412</v>
      </c>
      <c r="AP60" s="123">
        <v>0.39878524117590697</v>
      </c>
      <c r="AQ60" s="177">
        <v>70</v>
      </c>
      <c r="AR60" s="177">
        <f t="shared" si="168"/>
        <v>1480</v>
      </c>
      <c r="AS60" s="178">
        <f t="shared" si="265"/>
        <v>1605.398785241176</v>
      </c>
      <c r="AT60" s="179">
        <f t="shared" si="169"/>
        <v>24</v>
      </c>
      <c r="AU60" s="180">
        <f t="shared" si="272"/>
        <v>0</v>
      </c>
      <c r="AV60" s="208">
        <f t="shared" si="272"/>
        <v>0</v>
      </c>
      <c r="AW60" s="206">
        <f t="shared" si="272"/>
        <v>0</v>
      </c>
      <c r="AX60" s="270" t="str">
        <f t="shared" si="272"/>
        <v xml:space="preserve"> </v>
      </c>
      <c r="AY60" s="205">
        <f t="shared" si="272"/>
        <v>0</v>
      </c>
      <c r="AZ60" s="208">
        <f t="shared" si="272"/>
        <v>0</v>
      </c>
      <c r="BA60" s="208">
        <f t="shared" si="272"/>
        <v>0</v>
      </c>
      <c r="BB60" s="208">
        <f t="shared" si="272"/>
        <v>0</v>
      </c>
      <c r="BC60" s="209">
        <f t="shared" si="272"/>
        <v>0</v>
      </c>
      <c r="BD60" s="208">
        <f t="shared" si="272"/>
        <v>0</v>
      </c>
      <c r="BE60" s="206">
        <f t="shared" si="273"/>
        <v>0</v>
      </c>
      <c r="BF60" s="208">
        <f t="shared" si="273"/>
        <v>0</v>
      </c>
      <c r="BG60" s="211">
        <f t="shared" si="273"/>
        <v>0</v>
      </c>
      <c r="BH60" s="212">
        <f t="shared" si="273"/>
        <v>0</v>
      </c>
      <c r="BI60" s="216">
        <f t="shared" si="273"/>
        <v>0</v>
      </c>
      <c r="BJ60" s="213">
        <f t="shared" si="273"/>
        <v>0</v>
      </c>
      <c r="BK60" s="212">
        <f t="shared" si="273"/>
        <v>0</v>
      </c>
      <c r="BL60" s="216">
        <f t="shared" si="273"/>
        <v>0</v>
      </c>
      <c r="BM60" s="214">
        <f t="shared" si="273"/>
        <v>0</v>
      </c>
      <c r="BN60" s="215">
        <f t="shared" si="170"/>
        <v>0</v>
      </c>
      <c r="BO60" s="211">
        <f t="shared" si="268"/>
        <v>0</v>
      </c>
      <c r="BP60" s="292">
        <f t="shared" si="268"/>
        <v>0</v>
      </c>
      <c r="BQ60" s="216">
        <f t="shared" si="268"/>
        <v>0</v>
      </c>
      <c r="BR60" s="214">
        <f t="shared" si="268"/>
        <v>0</v>
      </c>
      <c r="BS60" s="215">
        <f t="shared" si="171"/>
        <v>0</v>
      </c>
      <c r="BT60" s="211">
        <f t="shared" si="269"/>
        <v>0</v>
      </c>
      <c r="BU60" s="292">
        <f t="shared" si="269"/>
        <v>0</v>
      </c>
      <c r="BV60" s="216">
        <f t="shared" si="269"/>
        <v>0</v>
      </c>
      <c r="BW60" s="214">
        <f t="shared" si="269"/>
        <v>0</v>
      </c>
      <c r="BX60" s="215">
        <f t="shared" si="172"/>
        <v>0</v>
      </c>
      <c r="BY60" s="211">
        <f t="shared" si="270"/>
        <v>0</v>
      </c>
      <c r="BZ60" s="292">
        <f t="shared" si="270"/>
        <v>0</v>
      </c>
      <c r="CA60" s="216">
        <f t="shared" si="270"/>
        <v>0</v>
      </c>
      <c r="CB60" s="214">
        <f t="shared" si="270"/>
        <v>0</v>
      </c>
      <c r="CC60" s="215">
        <f t="shared" si="173"/>
        <v>0</v>
      </c>
      <c r="CD60" s="217">
        <f t="shared" si="174"/>
        <v>0</v>
      </c>
      <c r="CE60" s="195">
        <f t="shared" si="155"/>
        <v>0</v>
      </c>
      <c r="CF60" s="162" t="str">
        <f t="shared" si="138"/>
        <v xml:space="preserve"> </v>
      </c>
      <c r="CG60" s="218">
        <f t="shared" si="271"/>
        <v>0</v>
      </c>
      <c r="CH60" s="252">
        <f t="shared" si="271"/>
        <v>0</v>
      </c>
      <c r="CI60" s="219">
        <f t="shared" si="157"/>
        <v>0</v>
      </c>
      <c r="CJ60" s="250">
        <f t="shared" si="156"/>
        <v>0</v>
      </c>
      <c r="CK60" s="129"/>
      <c r="CL60" s="220">
        <f t="shared" si="175"/>
        <v>0</v>
      </c>
      <c r="CM60" s="221">
        <f t="shared" si="176"/>
        <v>4</v>
      </c>
      <c r="CN60" s="221">
        <f t="shared" si="177"/>
        <v>0</v>
      </c>
      <c r="CO60" s="221">
        <f t="shared" si="178"/>
        <v>9</v>
      </c>
      <c r="CP60" s="221">
        <f t="shared" si="179"/>
        <v>0</v>
      </c>
      <c r="CQ60" s="221">
        <f t="shared" si="180"/>
        <v>6</v>
      </c>
      <c r="CR60" s="221">
        <f t="shared" si="181"/>
        <v>0</v>
      </c>
      <c r="CS60" s="221">
        <f t="shared" si="182"/>
        <v>1</v>
      </c>
      <c r="CT60" s="221">
        <f t="shared" si="183"/>
        <v>0</v>
      </c>
      <c r="CU60" s="221">
        <f t="shared" si="184"/>
        <v>1</v>
      </c>
      <c r="CV60" s="221">
        <f t="shared" si="185"/>
        <v>0</v>
      </c>
      <c r="CW60" s="222">
        <f t="shared" si="186"/>
        <v>1</v>
      </c>
      <c r="CX60" s="220">
        <f t="shared" si="187"/>
        <v>0</v>
      </c>
      <c r="CY60" s="221">
        <f t="shared" si="28"/>
        <v>1</v>
      </c>
      <c r="CZ60" s="221">
        <f t="shared" si="188"/>
        <v>0</v>
      </c>
      <c r="DA60" s="221">
        <f t="shared" si="30"/>
        <v>1</v>
      </c>
      <c r="DB60" s="221">
        <f t="shared" si="189"/>
        <v>0</v>
      </c>
      <c r="DC60" s="221">
        <f t="shared" si="32"/>
        <v>1</v>
      </c>
      <c r="DD60" s="221">
        <f t="shared" si="190"/>
        <v>0</v>
      </c>
      <c r="DE60" s="221">
        <f t="shared" si="34"/>
        <v>1</v>
      </c>
      <c r="DF60" s="221">
        <f t="shared" si="191"/>
        <v>0</v>
      </c>
      <c r="DG60" s="221">
        <f t="shared" si="36"/>
        <v>1</v>
      </c>
      <c r="DH60" s="221">
        <f t="shared" si="192"/>
        <v>0</v>
      </c>
      <c r="DI60" s="222">
        <f t="shared" si="38"/>
        <v>1</v>
      </c>
      <c r="DJ60" s="265">
        <f t="shared" si="139"/>
        <v>0</v>
      </c>
      <c r="DK60" s="266">
        <f t="shared" si="140"/>
        <v>0</v>
      </c>
      <c r="DL60" s="267">
        <f t="shared" si="141"/>
        <v>0</v>
      </c>
      <c r="DM60" s="224">
        <f t="shared" si="193"/>
        <v>0</v>
      </c>
      <c r="DN60" s="225">
        <f t="shared" si="194"/>
        <v>4</v>
      </c>
      <c r="DO60" s="225">
        <f t="shared" si="195"/>
        <v>0</v>
      </c>
      <c r="DP60" s="225">
        <f t="shared" si="196"/>
        <v>9</v>
      </c>
      <c r="DQ60" s="225">
        <f t="shared" si="197"/>
        <v>0</v>
      </c>
      <c r="DR60" s="225">
        <f t="shared" si="198"/>
        <v>6</v>
      </c>
      <c r="DS60" s="225">
        <f t="shared" si="199"/>
        <v>0</v>
      </c>
      <c r="DT60" s="225">
        <f t="shared" si="200"/>
        <v>1</v>
      </c>
      <c r="DU60" s="225">
        <f t="shared" si="201"/>
        <v>0</v>
      </c>
      <c r="DV60" s="225">
        <f t="shared" si="202"/>
        <v>1</v>
      </c>
      <c r="DW60" s="225">
        <f t="shared" si="203"/>
        <v>0</v>
      </c>
      <c r="DX60" s="225">
        <f t="shared" si="204"/>
        <v>1</v>
      </c>
      <c r="DY60" s="225">
        <f t="shared" si="205"/>
        <v>0</v>
      </c>
      <c r="DZ60" s="225">
        <f t="shared" si="52"/>
        <v>1</v>
      </c>
      <c r="EA60" s="225">
        <f t="shared" si="206"/>
        <v>0</v>
      </c>
      <c r="EB60" s="225">
        <f t="shared" si="54"/>
        <v>1</v>
      </c>
      <c r="EC60" s="225">
        <f t="shared" si="207"/>
        <v>0</v>
      </c>
      <c r="ED60" s="225">
        <f t="shared" si="56"/>
        <v>1</v>
      </c>
      <c r="EE60" s="225">
        <f t="shared" si="208"/>
        <v>0</v>
      </c>
      <c r="EF60" s="225">
        <f t="shared" si="58"/>
        <v>1</v>
      </c>
      <c r="EG60" s="225">
        <f t="shared" si="209"/>
        <v>0</v>
      </c>
      <c r="EH60" s="225">
        <f t="shared" si="60"/>
        <v>1</v>
      </c>
      <c r="EI60" s="225">
        <f t="shared" si="210"/>
        <v>0</v>
      </c>
      <c r="EJ60" s="225">
        <f t="shared" si="62"/>
        <v>1</v>
      </c>
      <c r="EK60" s="225">
        <f t="shared" si="142"/>
        <v>0</v>
      </c>
      <c r="EL60" s="225">
        <f t="shared" si="143"/>
        <v>0</v>
      </c>
      <c r="EM60" s="223">
        <f t="shared" si="144"/>
        <v>0</v>
      </c>
      <c r="EN60" s="224">
        <f t="shared" si="211"/>
        <v>0</v>
      </c>
      <c r="EO60" s="225">
        <f t="shared" si="212"/>
        <v>4</v>
      </c>
      <c r="EP60" s="225">
        <f t="shared" si="213"/>
        <v>0</v>
      </c>
      <c r="EQ60" s="225">
        <f t="shared" si="214"/>
        <v>9</v>
      </c>
      <c r="ER60" s="225">
        <f t="shared" si="215"/>
        <v>0</v>
      </c>
      <c r="ES60" s="225">
        <f t="shared" si="216"/>
        <v>6</v>
      </c>
      <c r="ET60" s="225">
        <f t="shared" si="217"/>
        <v>0</v>
      </c>
      <c r="EU60" s="225">
        <f t="shared" si="218"/>
        <v>1</v>
      </c>
      <c r="EV60" s="225">
        <f t="shared" si="219"/>
        <v>0</v>
      </c>
      <c r="EW60" s="225">
        <f t="shared" si="220"/>
        <v>1</v>
      </c>
      <c r="EX60" s="225">
        <f t="shared" si="221"/>
        <v>0</v>
      </c>
      <c r="EY60" s="225">
        <f t="shared" si="222"/>
        <v>1</v>
      </c>
      <c r="EZ60" s="225">
        <f t="shared" si="223"/>
        <v>0</v>
      </c>
      <c r="FA60" s="225">
        <f t="shared" si="76"/>
        <v>1</v>
      </c>
      <c r="FB60" s="225">
        <f t="shared" si="224"/>
        <v>0</v>
      </c>
      <c r="FC60" s="225">
        <f t="shared" si="78"/>
        <v>1</v>
      </c>
      <c r="FD60" s="225">
        <f t="shared" si="225"/>
        <v>0</v>
      </c>
      <c r="FE60" s="225">
        <f t="shared" si="80"/>
        <v>1</v>
      </c>
      <c r="FF60" s="225">
        <f t="shared" si="226"/>
        <v>0</v>
      </c>
      <c r="FG60" s="225">
        <f t="shared" si="82"/>
        <v>1</v>
      </c>
      <c r="FH60" s="225">
        <f t="shared" si="227"/>
        <v>0</v>
      </c>
      <c r="FI60" s="225">
        <f t="shared" si="84"/>
        <v>1</v>
      </c>
      <c r="FJ60" s="225">
        <f t="shared" si="228"/>
        <v>0</v>
      </c>
      <c r="FK60" s="225">
        <f t="shared" si="86"/>
        <v>1</v>
      </c>
      <c r="FL60" s="225">
        <f t="shared" si="145"/>
        <v>0</v>
      </c>
      <c r="FM60" s="225">
        <f t="shared" si="146"/>
        <v>0</v>
      </c>
      <c r="FN60" s="223">
        <f t="shared" si="147"/>
        <v>0</v>
      </c>
      <c r="FO60" s="224">
        <f t="shared" si="229"/>
        <v>0</v>
      </c>
      <c r="FP60" s="225">
        <f t="shared" si="230"/>
        <v>4</v>
      </c>
      <c r="FQ60" s="225">
        <f t="shared" si="231"/>
        <v>0</v>
      </c>
      <c r="FR60" s="225">
        <f t="shared" si="232"/>
        <v>9</v>
      </c>
      <c r="FS60" s="225">
        <f t="shared" si="233"/>
        <v>0</v>
      </c>
      <c r="FT60" s="225">
        <f t="shared" si="234"/>
        <v>6</v>
      </c>
      <c r="FU60" s="225">
        <f t="shared" si="235"/>
        <v>0</v>
      </c>
      <c r="FV60" s="225">
        <f t="shared" si="236"/>
        <v>1</v>
      </c>
      <c r="FW60" s="225">
        <f t="shared" si="237"/>
        <v>0</v>
      </c>
      <c r="FX60" s="225">
        <f t="shared" si="238"/>
        <v>1</v>
      </c>
      <c r="FY60" s="225">
        <f t="shared" si="239"/>
        <v>0</v>
      </c>
      <c r="FZ60" s="225">
        <f t="shared" si="240"/>
        <v>1</v>
      </c>
      <c r="GA60" s="225">
        <f t="shared" si="241"/>
        <v>0</v>
      </c>
      <c r="GB60" s="225">
        <f t="shared" si="100"/>
        <v>1</v>
      </c>
      <c r="GC60" s="225">
        <f t="shared" si="242"/>
        <v>0</v>
      </c>
      <c r="GD60" s="225">
        <f t="shared" si="102"/>
        <v>1</v>
      </c>
      <c r="GE60" s="225">
        <f t="shared" si="243"/>
        <v>0</v>
      </c>
      <c r="GF60" s="225">
        <f t="shared" si="104"/>
        <v>1</v>
      </c>
      <c r="GG60" s="225">
        <f t="shared" si="244"/>
        <v>0</v>
      </c>
      <c r="GH60" s="225">
        <f t="shared" si="106"/>
        <v>1</v>
      </c>
      <c r="GI60" s="225">
        <f t="shared" si="245"/>
        <v>0</v>
      </c>
      <c r="GJ60" s="225">
        <f t="shared" si="108"/>
        <v>1</v>
      </c>
      <c r="GK60" s="225">
        <f t="shared" si="246"/>
        <v>0</v>
      </c>
      <c r="GL60" s="225">
        <f t="shared" si="110"/>
        <v>1</v>
      </c>
      <c r="GM60" s="225">
        <f t="shared" si="148"/>
        <v>0</v>
      </c>
      <c r="GN60" s="225">
        <f t="shared" si="149"/>
        <v>0</v>
      </c>
      <c r="GO60" s="223">
        <f t="shared" si="150"/>
        <v>0</v>
      </c>
      <c r="GP60" s="224">
        <f t="shared" si="247"/>
        <v>0</v>
      </c>
      <c r="GQ60" s="225">
        <f t="shared" si="248"/>
        <v>4</v>
      </c>
      <c r="GR60" s="225">
        <f t="shared" si="249"/>
        <v>0</v>
      </c>
      <c r="GS60" s="225">
        <f t="shared" si="250"/>
        <v>9</v>
      </c>
      <c r="GT60" s="225">
        <f t="shared" si="251"/>
        <v>0</v>
      </c>
      <c r="GU60" s="225">
        <f t="shared" si="252"/>
        <v>6</v>
      </c>
      <c r="GV60" s="225">
        <f t="shared" si="253"/>
        <v>0</v>
      </c>
      <c r="GW60" s="225">
        <f t="shared" si="254"/>
        <v>1</v>
      </c>
      <c r="GX60" s="225">
        <f t="shared" si="255"/>
        <v>0</v>
      </c>
      <c r="GY60" s="225">
        <f t="shared" si="256"/>
        <v>1</v>
      </c>
      <c r="GZ60" s="225">
        <f t="shared" si="257"/>
        <v>0</v>
      </c>
      <c r="HA60" s="225">
        <f t="shared" si="258"/>
        <v>1</v>
      </c>
      <c r="HB60" s="225">
        <f t="shared" si="259"/>
        <v>0</v>
      </c>
      <c r="HC60" s="225">
        <f t="shared" si="124"/>
        <v>1</v>
      </c>
      <c r="HD60" s="225">
        <f t="shared" si="260"/>
        <v>0</v>
      </c>
      <c r="HE60" s="225">
        <f t="shared" si="126"/>
        <v>1</v>
      </c>
      <c r="HF60" s="225">
        <f t="shared" si="261"/>
        <v>0</v>
      </c>
      <c r="HG60" s="225">
        <f t="shared" si="128"/>
        <v>1</v>
      </c>
      <c r="HH60" s="225">
        <f t="shared" si="262"/>
        <v>0</v>
      </c>
      <c r="HI60" s="225">
        <f t="shared" si="130"/>
        <v>1</v>
      </c>
      <c r="HJ60" s="225">
        <f t="shared" si="263"/>
        <v>0</v>
      </c>
      <c r="HK60" s="225">
        <f t="shared" si="132"/>
        <v>1</v>
      </c>
      <c r="HL60" s="225">
        <f t="shared" si="264"/>
        <v>0</v>
      </c>
      <c r="HM60" s="225">
        <f t="shared" si="134"/>
        <v>1</v>
      </c>
      <c r="HN60" s="225">
        <f t="shared" si="151"/>
        <v>0</v>
      </c>
      <c r="HO60" s="225">
        <f t="shared" si="152"/>
        <v>0</v>
      </c>
      <c r="HP60" s="223">
        <f t="shared" si="153"/>
        <v>0</v>
      </c>
    </row>
    <row r="61" spans="1:224" ht="15" x14ac:dyDescent="0.25">
      <c r="A61" s="123">
        <f t="shared" si="135"/>
        <v>25</v>
      </c>
      <c r="E61" s="123"/>
      <c r="G61" s="123"/>
      <c r="H61" s="123"/>
      <c r="I61" s="123"/>
      <c r="J61" s="123"/>
      <c r="K61" s="123"/>
      <c r="L61" s="123"/>
      <c r="M61" s="123"/>
      <c r="N61" s="235">
        <v>8</v>
      </c>
      <c r="O61" s="236"/>
      <c r="AM61" s="8">
        <v>56</v>
      </c>
      <c r="AN61" s="8">
        <v>56</v>
      </c>
      <c r="AO61" s="176">
        <f t="shared" ca="1" si="154"/>
        <v>0.28877048633496794</v>
      </c>
      <c r="AP61" s="123">
        <v>6.8463488669931571E-2</v>
      </c>
      <c r="AQ61" s="177">
        <v>70</v>
      </c>
      <c r="AR61" s="177">
        <f t="shared" si="168"/>
        <v>1680</v>
      </c>
      <c r="AS61" s="178">
        <f>AN61+AP61+AQ61+AR61</f>
        <v>1806.06846348867</v>
      </c>
      <c r="AT61" s="179">
        <f t="shared" si="169"/>
        <v>25</v>
      </c>
      <c r="AU61" s="180">
        <f t="shared" si="272"/>
        <v>0</v>
      </c>
      <c r="AV61" s="208">
        <f t="shared" si="272"/>
        <v>0</v>
      </c>
      <c r="AW61" s="206">
        <f t="shared" si="272"/>
        <v>0</v>
      </c>
      <c r="AX61" s="270" t="str">
        <f t="shared" si="272"/>
        <v xml:space="preserve"> </v>
      </c>
      <c r="AY61" s="205">
        <f t="shared" si="272"/>
        <v>0</v>
      </c>
      <c r="AZ61" s="208">
        <f t="shared" si="272"/>
        <v>0</v>
      </c>
      <c r="BA61" s="208">
        <f t="shared" si="272"/>
        <v>0</v>
      </c>
      <c r="BB61" s="208">
        <f t="shared" si="272"/>
        <v>0</v>
      </c>
      <c r="BC61" s="209">
        <f t="shared" si="272"/>
        <v>0</v>
      </c>
      <c r="BD61" s="208">
        <f t="shared" si="272"/>
        <v>0</v>
      </c>
      <c r="BE61" s="206">
        <f t="shared" si="273"/>
        <v>0</v>
      </c>
      <c r="BF61" s="208">
        <f t="shared" si="273"/>
        <v>0</v>
      </c>
      <c r="BG61" s="211">
        <f t="shared" si="273"/>
        <v>0</v>
      </c>
      <c r="BH61" s="212">
        <f t="shared" si="273"/>
        <v>0</v>
      </c>
      <c r="BI61" s="216">
        <f t="shared" si="273"/>
        <v>0</v>
      </c>
      <c r="BJ61" s="213">
        <f t="shared" si="273"/>
        <v>0</v>
      </c>
      <c r="BK61" s="212">
        <f t="shared" si="273"/>
        <v>0</v>
      </c>
      <c r="BL61" s="216">
        <f t="shared" si="273"/>
        <v>0</v>
      </c>
      <c r="BM61" s="214">
        <f t="shared" si="273"/>
        <v>0</v>
      </c>
      <c r="BN61" s="215">
        <f>DL61</f>
        <v>0</v>
      </c>
      <c r="BO61" s="211">
        <f t="shared" si="268"/>
        <v>0</v>
      </c>
      <c r="BP61" s="292">
        <f t="shared" si="268"/>
        <v>0</v>
      </c>
      <c r="BQ61" s="216">
        <f t="shared" si="268"/>
        <v>0</v>
      </c>
      <c r="BR61" s="214">
        <f t="shared" si="268"/>
        <v>0</v>
      </c>
      <c r="BS61" s="215">
        <f>EM61</f>
        <v>0</v>
      </c>
      <c r="BT61" s="211">
        <f t="shared" si="269"/>
        <v>0</v>
      </c>
      <c r="BU61" s="292">
        <f t="shared" si="269"/>
        <v>0</v>
      </c>
      <c r="BV61" s="216">
        <f t="shared" si="269"/>
        <v>0</v>
      </c>
      <c r="BW61" s="214">
        <f t="shared" si="269"/>
        <v>0</v>
      </c>
      <c r="BX61" s="215">
        <f>FN61</f>
        <v>0</v>
      </c>
      <c r="BY61" s="211">
        <f t="shared" si="270"/>
        <v>0</v>
      </c>
      <c r="BZ61" s="292">
        <f t="shared" si="270"/>
        <v>0</v>
      </c>
      <c r="CA61" s="216">
        <f t="shared" si="270"/>
        <v>0</v>
      </c>
      <c r="CB61" s="214">
        <f t="shared" si="270"/>
        <v>0</v>
      </c>
      <c r="CC61" s="215">
        <f>GO61</f>
        <v>0</v>
      </c>
      <c r="CD61" s="217">
        <f t="shared" si="174"/>
        <v>0</v>
      </c>
      <c r="CE61" s="195">
        <f>IF(CD61=CD60,CE60,HP61)</f>
        <v>0</v>
      </c>
      <c r="CF61" s="162" t="str">
        <f>IF(BF61=-1,"bm",(IF(BF61=2,"D",IF(CE60=CE61,IF(CE61&lt;0.01," ","&amp;")," "))))</f>
        <v xml:space="preserve"> </v>
      </c>
      <c r="CG61" s="218">
        <f t="shared" si="271"/>
        <v>0</v>
      </c>
      <c r="CH61" s="252">
        <f t="shared" si="271"/>
        <v>0</v>
      </c>
      <c r="CI61" s="219">
        <f>CE61</f>
        <v>0</v>
      </c>
      <c r="CJ61" s="250">
        <f>CG61+CH61+CI61</f>
        <v>0</v>
      </c>
      <c r="CK61" s="129"/>
      <c r="CL61" s="220">
        <f t="shared" si="175"/>
        <v>0</v>
      </c>
      <c r="CM61" s="221">
        <f t="shared" si="176"/>
        <v>4</v>
      </c>
      <c r="CN61" s="221">
        <f t="shared" si="177"/>
        <v>0</v>
      </c>
      <c r="CO61" s="221">
        <f t="shared" si="178"/>
        <v>9</v>
      </c>
      <c r="CP61" s="221">
        <f t="shared" si="179"/>
        <v>0</v>
      </c>
      <c r="CQ61" s="221">
        <f t="shared" si="180"/>
        <v>6</v>
      </c>
      <c r="CR61" s="221">
        <f t="shared" si="181"/>
        <v>0</v>
      </c>
      <c r="CS61" s="221">
        <f t="shared" si="182"/>
        <v>1</v>
      </c>
      <c r="CT61" s="221">
        <f t="shared" si="183"/>
        <v>0</v>
      </c>
      <c r="CU61" s="221">
        <f t="shared" si="184"/>
        <v>1</v>
      </c>
      <c r="CV61" s="221">
        <f t="shared" si="185"/>
        <v>0</v>
      </c>
      <c r="CW61" s="222">
        <f t="shared" si="186"/>
        <v>1</v>
      </c>
      <c r="CX61" s="220">
        <f t="shared" si="187"/>
        <v>0</v>
      </c>
      <c r="CY61" s="221">
        <f t="shared" si="28"/>
        <v>1</v>
      </c>
      <c r="CZ61" s="221">
        <f t="shared" si="188"/>
        <v>0</v>
      </c>
      <c r="DA61" s="221">
        <f t="shared" si="30"/>
        <v>1</v>
      </c>
      <c r="DB61" s="221">
        <f t="shared" si="189"/>
        <v>0</v>
      </c>
      <c r="DC61" s="221">
        <f t="shared" si="32"/>
        <v>1</v>
      </c>
      <c r="DD61" s="221">
        <f t="shared" si="190"/>
        <v>0</v>
      </c>
      <c r="DE61" s="221">
        <f t="shared" si="34"/>
        <v>1</v>
      </c>
      <c r="DF61" s="221">
        <f t="shared" si="191"/>
        <v>0</v>
      </c>
      <c r="DG61" s="221">
        <f t="shared" si="36"/>
        <v>1</v>
      </c>
      <c r="DH61" s="221">
        <f t="shared" si="192"/>
        <v>0</v>
      </c>
      <c r="DI61" s="222">
        <f t="shared" si="38"/>
        <v>1</v>
      </c>
      <c r="DJ61" s="265">
        <f>IF(CL61&gt;0.01,CM61,(IF(CN61&gt;0.01,CO61,(IF(CP61&gt;0.01,CQ61,(IF(CR61&gt;0.01,CS61,(IF(CT61&gt;0.01,CU61,(IF(CV61&gt;0.01,CW61,0)))))))))))</f>
        <v>0</v>
      </c>
      <c r="DK61" s="266">
        <f>IF(CX61&gt;0.01,CY61,(IF(CZ61&gt;0.01,DA61,(IF(DB61&gt;0.01,DC61,(IF(DD61&gt;0.01,DE61,(IF(DF61&gt;0.01,DG61,(IF(DH61&gt;0.01,DI61,0)))))))))))</f>
        <v>0</v>
      </c>
      <c r="DL61" s="267">
        <f>DJ61+DK61</f>
        <v>0</v>
      </c>
      <c r="DM61" s="224">
        <f t="shared" si="193"/>
        <v>0</v>
      </c>
      <c r="DN61" s="225">
        <f t="shared" si="194"/>
        <v>4</v>
      </c>
      <c r="DO61" s="225">
        <f t="shared" si="195"/>
        <v>0</v>
      </c>
      <c r="DP61" s="225">
        <f t="shared" si="196"/>
        <v>9</v>
      </c>
      <c r="DQ61" s="225">
        <f t="shared" si="197"/>
        <v>0</v>
      </c>
      <c r="DR61" s="225">
        <f t="shared" si="198"/>
        <v>6</v>
      </c>
      <c r="DS61" s="225">
        <f t="shared" si="199"/>
        <v>0</v>
      </c>
      <c r="DT61" s="225">
        <f t="shared" si="200"/>
        <v>1</v>
      </c>
      <c r="DU61" s="225">
        <f t="shared" si="201"/>
        <v>0</v>
      </c>
      <c r="DV61" s="225">
        <f t="shared" si="202"/>
        <v>1</v>
      </c>
      <c r="DW61" s="225">
        <f t="shared" si="203"/>
        <v>0</v>
      </c>
      <c r="DX61" s="225">
        <f t="shared" si="204"/>
        <v>1</v>
      </c>
      <c r="DY61" s="225">
        <f t="shared" si="205"/>
        <v>0</v>
      </c>
      <c r="DZ61" s="225">
        <f t="shared" si="52"/>
        <v>1</v>
      </c>
      <c r="EA61" s="225">
        <f t="shared" si="206"/>
        <v>0</v>
      </c>
      <c r="EB61" s="225">
        <f t="shared" si="54"/>
        <v>1</v>
      </c>
      <c r="EC61" s="225">
        <f t="shared" si="207"/>
        <v>0</v>
      </c>
      <c r="ED61" s="225">
        <f t="shared" si="56"/>
        <v>1</v>
      </c>
      <c r="EE61" s="225">
        <f t="shared" si="208"/>
        <v>0</v>
      </c>
      <c r="EF61" s="225">
        <f t="shared" si="58"/>
        <v>1</v>
      </c>
      <c r="EG61" s="225">
        <f t="shared" si="209"/>
        <v>0</v>
      </c>
      <c r="EH61" s="225">
        <f t="shared" si="60"/>
        <v>1</v>
      </c>
      <c r="EI61" s="225">
        <f t="shared" si="210"/>
        <v>0</v>
      </c>
      <c r="EJ61" s="225">
        <f t="shared" si="62"/>
        <v>1</v>
      </c>
      <c r="EK61" s="225">
        <f>IF(DM61&gt;0.01,DN61,(IF(DO61&gt;0.01,DP61,(IF(DQ61&gt;0.01,DR61,(IF(DS61&gt;0.01,DT61,(IF(DU61&gt;0.01,DV61,(IF(DW61&gt;0.01,DX61,0)))))))))))</f>
        <v>0</v>
      </c>
      <c r="EL61" s="225">
        <f>IF(DY61&gt;0.01,DZ61,(IF(EA61&gt;0.01,EB61,(IF(EC61&gt;0.01,ED61,(IF(EE61&gt;0.01,EF61,(IF(EG61&gt;0.01,EH61,(IF(EI61&gt;0.01,EJ61,0)))))))))))</f>
        <v>0</v>
      </c>
      <c r="EM61" s="223">
        <f>EK61+EL61</f>
        <v>0</v>
      </c>
      <c r="EN61" s="224">
        <f t="shared" si="211"/>
        <v>0</v>
      </c>
      <c r="EO61" s="225">
        <f t="shared" si="212"/>
        <v>4</v>
      </c>
      <c r="EP61" s="225">
        <f t="shared" si="213"/>
        <v>0</v>
      </c>
      <c r="EQ61" s="225">
        <f t="shared" si="214"/>
        <v>9</v>
      </c>
      <c r="ER61" s="225">
        <f t="shared" si="215"/>
        <v>0</v>
      </c>
      <c r="ES61" s="225">
        <f t="shared" si="216"/>
        <v>6</v>
      </c>
      <c r="ET61" s="225">
        <f t="shared" si="217"/>
        <v>0</v>
      </c>
      <c r="EU61" s="225">
        <f t="shared" si="218"/>
        <v>1</v>
      </c>
      <c r="EV61" s="225">
        <f t="shared" si="219"/>
        <v>0</v>
      </c>
      <c r="EW61" s="225">
        <f t="shared" si="220"/>
        <v>1</v>
      </c>
      <c r="EX61" s="225">
        <f t="shared" si="221"/>
        <v>0</v>
      </c>
      <c r="EY61" s="225">
        <f t="shared" si="222"/>
        <v>1</v>
      </c>
      <c r="EZ61" s="225">
        <f t="shared" si="223"/>
        <v>0</v>
      </c>
      <c r="FA61" s="225">
        <f t="shared" si="76"/>
        <v>1</v>
      </c>
      <c r="FB61" s="225">
        <f t="shared" si="224"/>
        <v>0</v>
      </c>
      <c r="FC61" s="225">
        <f t="shared" si="78"/>
        <v>1</v>
      </c>
      <c r="FD61" s="225">
        <f t="shared" si="225"/>
        <v>0</v>
      </c>
      <c r="FE61" s="225">
        <f t="shared" si="80"/>
        <v>1</v>
      </c>
      <c r="FF61" s="225">
        <f t="shared" si="226"/>
        <v>0</v>
      </c>
      <c r="FG61" s="225">
        <f t="shared" si="82"/>
        <v>1</v>
      </c>
      <c r="FH61" s="225">
        <f t="shared" si="227"/>
        <v>0</v>
      </c>
      <c r="FI61" s="225">
        <f t="shared" si="84"/>
        <v>1</v>
      </c>
      <c r="FJ61" s="225">
        <f t="shared" si="228"/>
        <v>0</v>
      </c>
      <c r="FK61" s="225">
        <f t="shared" si="86"/>
        <v>1</v>
      </c>
      <c r="FL61" s="225">
        <f>IF(EN61&gt;0.01,EO61,(IF(EP61&gt;0.01,EQ61,(IF(ER61&gt;0.01,ES61,(IF(ET61&gt;0.01,EU61,(IF(EV61&gt;0.01,EW61,(IF(EX61&gt;0.01,EY61,0)))))))))))</f>
        <v>0</v>
      </c>
      <c r="FM61" s="225">
        <f>IF(EZ61&gt;0.01,FA61,(IF(FB61&gt;0.01,FC61,(IF(FD61&gt;0.01,FE61,(IF(FF61&gt;0.01,FG61,(IF(FH61&gt;0.01,FI61,(IF(FJ61&gt;0.01,FK61,0)))))))))))</f>
        <v>0</v>
      </c>
      <c r="FN61" s="223">
        <f>FL61+FM61</f>
        <v>0</v>
      </c>
      <c r="FO61" s="224">
        <f t="shared" si="229"/>
        <v>0</v>
      </c>
      <c r="FP61" s="225">
        <f t="shared" si="230"/>
        <v>4</v>
      </c>
      <c r="FQ61" s="225">
        <f t="shared" si="231"/>
        <v>0</v>
      </c>
      <c r="FR61" s="225">
        <f t="shared" si="232"/>
        <v>9</v>
      </c>
      <c r="FS61" s="225">
        <f t="shared" si="233"/>
        <v>0</v>
      </c>
      <c r="FT61" s="225">
        <f t="shared" si="234"/>
        <v>6</v>
      </c>
      <c r="FU61" s="225">
        <f t="shared" si="235"/>
        <v>0</v>
      </c>
      <c r="FV61" s="225">
        <f t="shared" si="236"/>
        <v>1</v>
      </c>
      <c r="FW61" s="225">
        <f t="shared" si="237"/>
        <v>0</v>
      </c>
      <c r="FX61" s="225">
        <f t="shared" si="238"/>
        <v>1</v>
      </c>
      <c r="FY61" s="225">
        <f t="shared" si="239"/>
        <v>0</v>
      </c>
      <c r="FZ61" s="225">
        <f t="shared" si="240"/>
        <v>1</v>
      </c>
      <c r="GA61" s="225">
        <f t="shared" si="241"/>
        <v>0</v>
      </c>
      <c r="GB61" s="225">
        <f t="shared" si="100"/>
        <v>1</v>
      </c>
      <c r="GC61" s="225">
        <f t="shared" si="242"/>
        <v>0</v>
      </c>
      <c r="GD61" s="225">
        <f t="shared" si="102"/>
        <v>1</v>
      </c>
      <c r="GE61" s="225">
        <f t="shared" si="243"/>
        <v>0</v>
      </c>
      <c r="GF61" s="225">
        <f t="shared" si="104"/>
        <v>1</v>
      </c>
      <c r="GG61" s="225">
        <f t="shared" si="244"/>
        <v>0</v>
      </c>
      <c r="GH61" s="225">
        <f t="shared" si="106"/>
        <v>1</v>
      </c>
      <c r="GI61" s="225">
        <f t="shared" si="245"/>
        <v>0</v>
      </c>
      <c r="GJ61" s="225">
        <f t="shared" si="108"/>
        <v>1</v>
      </c>
      <c r="GK61" s="225">
        <f t="shared" si="246"/>
        <v>0</v>
      </c>
      <c r="GL61" s="225">
        <f t="shared" si="110"/>
        <v>1</v>
      </c>
      <c r="GM61" s="225">
        <f>IF(FO61&gt;0.01,FP61,(IF(FQ61&gt;0.01,FR61,(IF(FS61&gt;0.01,FT61,(IF(FU61&gt;0.01,FV61,(IF(FW61&gt;0.01,FX61,(IF(FY61&gt;0.01,FZ61,0)))))))))))</f>
        <v>0</v>
      </c>
      <c r="GN61" s="225">
        <f>IF(GA61&gt;0.01,GB61,(IF(GC61&gt;0.01,GD61,(IF(GE61&gt;0.01,GF61,(IF(GG61&gt;0.01,GH61,(IF(GI61&gt;0.01,GJ61,(IF(GK61&gt;0.01,GL61,0)))))))))))</f>
        <v>0</v>
      </c>
      <c r="GO61" s="223">
        <f>GM61+GN61</f>
        <v>0</v>
      </c>
      <c r="GP61" s="224">
        <f t="shared" si="247"/>
        <v>0</v>
      </c>
      <c r="GQ61" s="225">
        <f t="shared" si="248"/>
        <v>4</v>
      </c>
      <c r="GR61" s="225">
        <f t="shared" si="249"/>
        <v>0</v>
      </c>
      <c r="GS61" s="225">
        <f t="shared" si="250"/>
        <v>9</v>
      </c>
      <c r="GT61" s="225">
        <f t="shared" si="251"/>
        <v>0</v>
      </c>
      <c r="GU61" s="225">
        <f t="shared" si="252"/>
        <v>6</v>
      </c>
      <c r="GV61" s="225">
        <f t="shared" si="253"/>
        <v>0</v>
      </c>
      <c r="GW61" s="225">
        <f t="shared" si="254"/>
        <v>1</v>
      </c>
      <c r="GX61" s="225">
        <f t="shared" si="255"/>
        <v>0</v>
      </c>
      <c r="GY61" s="225">
        <f t="shared" si="256"/>
        <v>1</v>
      </c>
      <c r="GZ61" s="225">
        <f t="shared" si="257"/>
        <v>0</v>
      </c>
      <c r="HA61" s="225">
        <f t="shared" si="258"/>
        <v>1</v>
      </c>
      <c r="HB61" s="225">
        <f t="shared" si="259"/>
        <v>0</v>
      </c>
      <c r="HC61" s="225">
        <f t="shared" si="124"/>
        <v>1</v>
      </c>
      <c r="HD61" s="225">
        <f t="shared" si="260"/>
        <v>0</v>
      </c>
      <c r="HE61" s="225">
        <f t="shared" si="126"/>
        <v>1</v>
      </c>
      <c r="HF61" s="225">
        <f t="shared" si="261"/>
        <v>0</v>
      </c>
      <c r="HG61" s="225">
        <f t="shared" si="128"/>
        <v>1</v>
      </c>
      <c r="HH61" s="225">
        <f t="shared" si="262"/>
        <v>0</v>
      </c>
      <c r="HI61" s="225">
        <f t="shared" si="130"/>
        <v>1</v>
      </c>
      <c r="HJ61" s="225">
        <f t="shared" si="263"/>
        <v>0</v>
      </c>
      <c r="HK61" s="225">
        <f t="shared" si="132"/>
        <v>1</v>
      </c>
      <c r="HL61" s="225">
        <f t="shared" si="264"/>
        <v>0</v>
      </c>
      <c r="HM61" s="225">
        <f t="shared" si="134"/>
        <v>1</v>
      </c>
      <c r="HN61" s="225">
        <f>IF(GP61&gt;0.01,GQ61,(IF(GR61&gt;0.01,GS61,(IF(GT61&gt;0.01,GU61,(IF(GV61&gt;0.01,GW61,(IF(GX61&gt;0.01,GY61,(IF(GZ61&gt;0.01,HA61,0)))))))))))</f>
        <v>0</v>
      </c>
      <c r="HO61" s="225">
        <f>IF(HB61&gt;0.01,HC61,(IF(HD61&gt;0.01,HE61,(IF(HF61&gt;0.01,HG61,(IF(HH61&gt;0.01,HI61,(IF(HJ61&gt;0.01,HK61,(IF(HL61&gt;0.01,HM61,0)))))))))))</f>
        <v>0</v>
      </c>
      <c r="HP61" s="223">
        <f>HN61+HO61</f>
        <v>0</v>
      </c>
    </row>
    <row r="62" spans="1:224" ht="15" x14ac:dyDescent="0.25">
      <c r="A62" s="123">
        <f t="shared" si="135"/>
        <v>26</v>
      </c>
      <c r="E62" s="123"/>
      <c r="G62" s="123"/>
      <c r="H62" s="123"/>
      <c r="I62" s="123"/>
      <c r="J62" s="123"/>
      <c r="K62" s="123"/>
      <c r="L62" s="123"/>
      <c r="M62" s="123"/>
      <c r="N62" s="235">
        <v>9</v>
      </c>
      <c r="O62" s="123"/>
      <c r="AM62" s="8">
        <v>57</v>
      </c>
      <c r="AN62" s="8">
        <v>57</v>
      </c>
      <c r="AO62" s="176">
        <f t="shared" ca="1" si="154"/>
        <v>3.0900656494863954E-2</v>
      </c>
      <c r="AP62" s="123">
        <v>0.74395360668644295</v>
      </c>
      <c r="AQ62" s="177">
        <v>70</v>
      </c>
      <c r="AR62" s="177">
        <f t="shared" si="168"/>
        <v>1880</v>
      </c>
      <c r="AS62" s="178">
        <f>AN62+AP62+AQ62+AR62</f>
        <v>2007.7439536066865</v>
      </c>
      <c r="AT62" s="179">
        <f t="shared" si="169"/>
        <v>26</v>
      </c>
      <c r="AU62" s="180">
        <f t="shared" si="272"/>
        <v>0</v>
      </c>
      <c r="AV62" s="208">
        <f t="shared" si="272"/>
        <v>0</v>
      </c>
      <c r="AW62" s="206">
        <f t="shared" si="272"/>
        <v>0</v>
      </c>
      <c r="AX62" s="270" t="str">
        <f t="shared" si="272"/>
        <v xml:space="preserve"> </v>
      </c>
      <c r="AY62" s="205">
        <f t="shared" si="272"/>
        <v>0</v>
      </c>
      <c r="AZ62" s="208">
        <f t="shared" si="272"/>
        <v>0</v>
      </c>
      <c r="BA62" s="208">
        <f t="shared" si="272"/>
        <v>0</v>
      </c>
      <c r="BB62" s="208">
        <f t="shared" si="272"/>
        <v>0</v>
      </c>
      <c r="BC62" s="209">
        <f t="shared" si="272"/>
        <v>0</v>
      </c>
      <c r="BD62" s="208">
        <f t="shared" si="272"/>
        <v>0</v>
      </c>
      <c r="BE62" s="206">
        <f t="shared" si="273"/>
        <v>0</v>
      </c>
      <c r="BF62" s="208">
        <f t="shared" si="273"/>
        <v>0</v>
      </c>
      <c r="BG62" s="211">
        <f t="shared" si="273"/>
        <v>0</v>
      </c>
      <c r="BH62" s="212">
        <f t="shared" si="273"/>
        <v>0</v>
      </c>
      <c r="BI62" s="216">
        <f t="shared" si="273"/>
        <v>0</v>
      </c>
      <c r="BJ62" s="213">
        <f t="shared" si="273"/>
        <v>0</v>
      </c>
      <c r="BK62" s="212">
        <f t="shared" si="273"/>
        <v>0</v>
      </c>
      <c r="BL62" s="216">
        <f t="shared" si="273"/>
        <v>0</v>
      </c>
      <c r="BM62" s="214">
        <f t="shared" si="273"/>
        <v>0</v>
      </c>
      <c r="BN62" s="215">
        <f>DL62</f>
        <v>0</v>
      </c>
      <c r="BO62" s="211">
        <f t="shared" si="268"/>
        <v>0</v>
      </c>
      <c r="BP62" s="292">
        <f t="shared" si="268"/>
        <v>0</v>
      </c>
      <c r="BQ62" s="216">
        <f t="shared" si="268"/>
        <v>0</v>
      </c>
      <c r="BR62" s="214">
        <f t="shared" si="268"/>
        <v>0</v>
      </c>
      <c r="BS62" s="215">
        <f>EM62</f>
        <v>0</v>
      </c>
      <c r="BT62" s="211">
        <f t="shared" si="269"/>
        <v>0</v>
      </c>
      <c r="BU62" s="292">
        <f t="shared" si="269"/>
        <v>0</v>
      </c>
      <c r="BV62" s="216">
        <f t="shared" si="269"/>
        <v>0</v>
      </c>
      <c r="BW62" s="214">
        <f t="shared" si="269"/>
        <v>0</v>
      </c>
      <c r="BX62" s="215">
        <f>FN62</f>
        <v>0</v>
      </c>
      <c r="BY62" s="211">
        <f t="shared" si="270"/>
        <v>0</v>
      </c>
      <c r="BZ62" s="292">
        <f t="shared" si="270"/>
        <v>0</v>
      </c>
      <c r="CA62" s="216">
        <f t="shared" si="270"/>
        <v>0</v>
      </c>
      <c r="CB62" s="214">
        <f t="shared" si="270"/>
        <v>0</v>
      </c>
      <c r="CC62" s="215">
        <f>GO62</f>
        <v>0</v>
      </c>
      <c r="CD62" s="217">
        <f t="shared" si="174"/>
        <v>0</v>
      </c>
      <c r="CE62" s="195">
        <f>IF(CD62=CD61,CE61,HP62)</f>
        <v>0</v>
      </c>
      <c r="CF62" s="162" t="str">
        <f>IF(BF62=-1,"bm",(IF(BF62=2,"D",IF(CE61=CE62,IF(CE62&lt;0.01," ","&amp;")," "))))</f>
        <v xml:space="preserve"> </v>
      </c>
      <c r="CG62" s="218">
        <f t="shared" si="271"/>
        <v>0</v>
      </c>
      <c r="CH62" s="252">
        <f t="shared" si="271"/>
        <v>0</v>
      </c>
      <c r="CI62" s="219">
        <f>CE62</f>
        <v>0</v>
      </c>
      <c r="CJ62" s="250">
        <f>CG62+CH62+CI62</f>
        <v>0</v>
      </c>
      <c r="CK62" s="129"/>
      <c r="CL62" s="220">
        <f t="shared" si="175"/>
        <v>0</v>
      </c>
      <c r="CM62" s="221">
        <f t="shared" si="176"/>
        <v>4</v>
      </c>
      <c r="CN62" s="221">
        <f t="shared" si="177"/>
        <v>0</v>
      </c>
      <c r="CO62" s="221">
        <f t="shared" si="178"/>
        <v>9</v>
      </c>
      <c r="CP62" s="221">
        <f t="shared" si="179"/>
        <v>0</v>
      </c>
      <c r="CQ62" s="221">
        <f t="shared" si="180"/>
        <v>6</v>
      </c>
      <c r="CR62" s="221">
        <f t="shared" si="181"/>
        <v>0</v>
      </c>
      <c r="CS62" s="221">
        <f t="shared" si="182"/>
        <v>1</v>
      </c>
      <c r="CT62" s="221">
        <f t="shared" si="183"/>
        <v>0</v>
      </c>
      <c r="CU62" s="221">
        <f t="shared" si="184"/>
        <v>1</v>
      </c>
      <c r="CV62" s="221">
        <f t="shared" si="185"/>
        <v>0</v>
      </c>
      <c r="CW62" s="222">
        <f t="shared" si="186"/>
        <v>1</v>
      </c>
      <c r="CX62" s="220">
        <f t="shared" si="187"/>
        <v>0</v>
      </c>
      <c r="CY62" s="221">
        <f t="shared" si="28"/>
        <v>1</v>
      </c>
      <c r="CZ62" s="221">
        <f t="shared" si="188"/>
        <v>0</v>
      </c>
      <c r="DA62" s="221">
        <f t="shared" si="30"/>
        <v>1</v>
      </c>
      <c r="DB62" s="221">
        <f t="shared" si="189"/>
        <v>0</v>
      </c>
      <c r="DC62" s="221">
        <f t="shared" si="32"/>
        <v>1</v>
      </c>
      <c r="DD62" s="221">
        <f t="shared" si="190"/>
        <v>0</v>
      </c>
      <c r="DE62" s="221">
        <f t="shared" si="34"/>
        <v>1</v>
      </c>
      <c r="DF62" s="221">
        <f t="shared" si="191"/>
        <v>0</v>
      </c>
      <c r="DG62" s="221">
        <f t="shared" si="36"/>
        <v>1</v>
      </c>
      <c r="DH62" s="221">
        <f t="shared" si="192"/>
        <v>0</v>
      </c>
      <c r="DI62" s="222">
        <f t="shared" si="38"/>
        <v>1</v>
      </c>
      <c r="DJ62" s="265">
        <f>IF(CL62&gt;0.01,CM62,(IF(CN62&gt;0.01,CO62,(IF(CP62&gt;0.01,CQ62,(IF(CR62&gt;0.01,CS62,(IF(CT62&gt;0.01,CU62,(IF(CV62&gt;0.01,CW62,0)))))))))))</f>
        <v>0</v>
      </c>
      <c r="DK62" s="266">
        <f>IF(CX62&gt;0.01,CY62,(IF(CZ62&gt;0.01,DA62,(IF(DB62&gt;0.01,DC62,(IF(DD62&gt;0.01,DE62,(IF(DF62&gt;0.01,DG62,(IF(DH62&gt;0.01,DI62,0)))))))))))</f>
        <v>0</v>
      </c>
      <c r="DL62" s="267">
        <f>DJ62+DK62</f>
        <v>0</v>
      </c>
      <c r="DM62" s="224">
        <f t="shared" si="193"/>
        <v>0</v>
      </c>
      <c r="DN62" s="225">
        <f t="shared" si="194"/>
        <v>4</v>
      </c>
      <c r="DO62" s="225">
        <f t="shared" si="195"/>
        <v>0</v>
      </c>
      <c r="DP62" s="225">
        <f t="shared" si="196"/>
        <v>9</v>
      </c>
      <c r="DQ62" s="225">
        <f t="shared" si="197"/>
        <v>0</v>
      </c>
      <c r="DR62" s="225">
        <f t="shared" si="198"/>
        <v>6</v>
      </c>
      <c r="DS62" s="225">
        <f t="shared" si="199"/>
        <v>0</v>
      </c>
      <c r="DT62" s="225">
        <f t="shared" si="200"/>
        <v>1</v>
      </c>
      <c r="DU62" s="225">
        <f t="shared" si="201"/>
        <v>0</v>
      </c>
      <c r="DV62" s="225">
        <f t="shared" si="202"/>
        <v>1</v>
      </c>
      <c r="DW62" s="225">
        <f t="shared" si="203"/>
        <v>0</v>
      </c>
      <c r="DX62" s="225">
        <f t="shared" si="204"/>
        <v>1</v>
      </c>
      <c r="DY62" s="225">
        <f t="shared" si="205"/>
        <v>0</v>
      </c>
      <c r="DZ62" s="225">
        <f t="shared" si="52"/>
        <v>1</v>
      </c>
      <c r="EA62" s="225">
        <f t="shared" si="206"/>
        <v>0</v>
      </c>
      <c r="EB62" s="225">
        <f t="shared" si="54"/>
        <v>1</v>
      </c>
      <c r="EC62" s="225">
        <f t="shared" si="207"/>
        <v>0</v>
      </c>
      <c r="ED62" s="225">
        <f t="shared" si="56"/>
        <v>1</v>
      </c>
      <c r="EE62" s="225">
        <f t="shared" si="208"/>
        <v>0</v>
      </c>
      <c r="EF62" s="225">
        <f t="shared" si="58"/>
        <v>1</v>
      </c>
      <c r="EG62" s="225">
        <f t="shared" si="209"/>
        <v>0</v>
      </c>
      <c r="EH62" s="225">
        <f t="shared" si="60"/>
        <v>1</v>
      </c>
      <c r="EI62" s="225">
        <f t="shared" si="210"/>
        <v>0</v>
      </c>
      <c r="EJ62" s="225">
        <f t="shared" si="62"/>
        <v>1</v>
      </c>
      <c r="EK62" s="225">
        <f>IF(DM62&gt;0.01,DN62,(IF(DO62&gt;0.01,DP62,(IF(DQ62&gt;0.01,DR62,(IF(DS62&gt;0.01,DT62,(IF(DU62&gt;0.01,DV62,(IF(DW62&gt;0.01,DX62,0)))))))))))</f>
        <v>0</v>
      </c>
      <c r="EL62" s="225">
        <f>IF(DY62&gt;0.01,DZ62,(IF(EA62&gt;0.01,EB62,(IF(EC62&gt;0.01,ED62,(IF(EE62&gt;0.01,EF62,(IF(EG62&gt;0.01,EH62,(IF(EI62&gt;0.01,EJ62,0)))))))))))</f>
        <v>0</v>
      </c>
      <c r="EM62" s="223">
        <f>EK62+EL62</f>
        <v>0</v>
      </c>
      <c r="EN62" s="224">
        <f t="shared" si="211"/>
        <v>0</v>
      </c>
      <c r="EO62" s="225">
        <f t="shared" si="212"/>
        <v>4</v>
      </c>
      <c r="EP62" s="225">
        <f t="shared" si="213"/>
        <v>0</v>
      </c>
      <c r="EQ62" s="225">
        <f t="shared" si="214"/>
        <v>9</v>
      </c>
      <c r="ER62" s="225">
        <f t="shared" si="215"/>
        <v>0</v>
      </c>
      <c r="ES62" s="225">
        <f t="shared" si="216"/>
        <v>6</v>
      </c>
      <c r="ET62" s="225">
        <f t="shared" si="217"/>
        <v>0</v>
      </c>
      <c r="EU62" s="225">
        <f t="shared" si="218"/>
        <v>1</v>
      </c>
      <c r="EV62" s="225">
        <f t="shared" si="219"/>
        <v>0</v>
      </c>
      <c r="EW62" s="225">
        <f t="shared" si="220"/>
        <v>1</v>
      </c>
      <c r="EX62" s="225">
        <f t="shared" si="221"/>
        <v>0</v>
      </c>
      <c r="EY62" s="225">
        <f t="shared" si="222"/>
        <v>1</v>
      </c>
      <c r="EZ62" s="225">
        <f t="shared" si="223"/>
        <v>0</v>
      </c>
      <c r="FA62" s="225">
        <f t="shared" si="76"/>
        <v>1</v>
      </c>
      <c r="FB62" s="225">
        <f t="shared" si="224"/>
        <v>0</v>
      </c>
      <c r="FC62" s="225">
        <f t="shared" si="78"/>
        <v>1</v>
      </c>
      <c r="FD62" s="225">
        <f t="shared" si="225"/>
        <v>0</v>
      </c>
      <c r="FE62" s="225">
        <f t="shared" si="80"/>
        <v>1</v>
      </c>
      <c r="FF62" s="225">
        <f t="shared" si="226"/>
        <v>0</v>
      </c>
      <c r="FG62" s="225">
        <f t="shared" si="82"/>
        <v>1</v>
      </c>
      <c r="FH62" s="225">
        <f t="shared" si="227"/>
        <v>0</v>
      </c>
      <c r="FI62" s="225">
        <f t="shared" si="84"/>
        <v>1</v>
      </c>
      <c r="FJ62" s="225">
        <f t="shared" si="228"/>
        <v>0</v>
      </c>
      <c r="FK62" s="225">
        <f t="shared" si="86"/>
        <v>1</v>
      </c>
      <c r="FL62" s="225">
        <f>IF(EN62&gt;0.01,EO62,(IF(EP62&gt;0.01,EQ62,(IF(ER62&gt;0.01,ES62,(IF(ET62&gt;0.01,EU62,(IF(EV62&gt;0.01,EW62,(IF(EX62&gt;0.01,EY62,0)))))))))))</f>
        <v>0</v>
      </c>
      <c r="FM62" s="225">
        <f>IF(EZ62&gt;0.01,FA62,(IF(FB62&gt;0.01,FC62,(IF(FD62&gt;0.01,FE62,(IF(FF62&gt;0.01,FG62,(IF(FH62&gt;0.01,FI62,(IF(FJ62&gt;0.01,FK62,0)))))))))))</f>
        <v>0</v>
      </c>
      <c r="FN62" s="223">
        <f>FL62+FM62</f>
        <v>0</v>
      </c>
      <c r="FO62" s="224">
        <f t="shared" si="229"/>
        <v>0</v>
      </c>
      <c r="FP62" s="225">
        <f t="shared" si="230"/>
        <v>4</v>
      </c>
      <c r="FQ62" s="225">
        <f t="shared" si="231"/>
        <v>0</v>
      </c>
      <c r="FR62" s="225">
        <f t="shared" si="232"/>
        <v>9</v>
      </c>
      <c r="FS62" s="225">
        <f t="shared" si="233"/>
        <v>0</v>
      </c>
      <c r="FT62" s="225">
        <f t="shared" si="234"/>
        <v>6</v>
      </c>
      <c r="FU62" s="225">
        <f t="shared" si="235"/>
        <v>0</v>
      </c>
      <c r="FV62" s="225">
        <f t="shared" si="236"/>
        <v>1</v>
      </c>
      <c r="FW62" s="225">
        <f t="shared" si="237"/>
        <v>0</v>
      </c>
      <c r="FX62" s="225">
        <f t="shared" si="238"/>
        <v>1</v>
      </c>
      <c r="FY62" s="225">
        <f t="shared" si="239"/>
        <v>0</v>
      </c>
      <c r="FZ62" s="225">
        <f t="shared" si="240"/>
        <v>1</v>
      </c>
      <c r="GA62" s="225">
        <f t="shared" si="241"/>
        <v>0</v>
      </c>
      <c r="GB62" s="225">
        <f t="shared" si="100"/>
        <v>1</v>
      </c>
      <c r="GC62" s="225">
        <f t="shared" si="242"/>
        <v>0</v>
      </c>
      <c r="GD62" s="225">
        <f t="shared" si="102"/>
        <v>1</v>
      </c>
      <c r="GE62" s="225">
        <f t="shared" si="243"/>
        <v>0</v>
      </c>
      <c r="GF62" s="225">
        <f t="shared" si="104"/>
        <v>1</v>
      </c>
      <c r="GG62" s="225">
        <f t="shared" si="244"/>
        <v>0</v>
      </c>
      <c r="GH62" s="225">
        <f t="shared" si="106"/>
        <v>1</v>
      </c>
      <c r="GI62" s="225">
        <f t="shared" si="245"/>
        <v>0</v>
      </c>
      <c r="GJ62" s="225">
        <f t="shared" si="108"/>
        <v>1</v>
      </c>
      <c r="GK62" s="225">
        <f t="shared" si="246"/>
        <v>0</v>
      </c>
      <c r="GL62" s="225">
        <f t="shared" si="110"/>
        <v>1</v>
      </c>
      <c r="GM62" s="225">
        <f>IF(FO62&gt;0.01,FP62,(IF(FQ62&gt;0.01,FR62,(IF(FS62&gt;0.01,FT62,(IF(FU62&gt;0.01,FV62,(IF(FW62&gt;0.01,FX62,(IF(FY62&gt;0.01,FZ62,0)))))))))))</f>
        <v>0</v>
      </c>
      <c r="GN62" s="225">
        <f>IF(GA62&gt;0.01,GB62,(IF(GC62&gt;0.01,GD62,(IF(GE62&gt;0.01,GF62,(IF(GG62&gt;0.01,GH62,(IF(GI62&gt;0.01,GJ62,(IF(GK62&gt;0.01,GL62,0)))))))))))</f>
        <v>0</v>
      </c>
      <c r="GO62" s="223">
        <f>GM62+GN62</f>
        <v>0</v>
      </c>
      <c r="GP62" s="224">
        <f t="shared" si="247"/>
        <v>0</v>
      </c>
      <c r="GQ62" s="225">
        <f t="shared" si="248"/>
        <v>4</v>
      </c>
      <c r="GR62" s="225">
        <f t="shared" si="249"/>
        <v>0</v>
      </c>
      <c r="GS62" s="225">
        <f t="shared" si="250"/>
        <v>9</v>
      </c>
      <c r="GT62" s="225">
        <f t="shared" si="251"/>
        <v>0</v>
      </c>
      <c r="GU62" s="225">
        <f t="shared" si="252"/>
        <v>6</v>
      </c>
      <c r="GV62" s="225">
        <f t="shared" si="253"/>
        <v>0</v>
      </c>
      <c r="GW62" s="225">
        <f t="shared" si="254"/>
        <v>1</v>
      </c>
      <c r="GX62" s="225">
        <f t="shared" si="255"/>
        <v>0</v>
      </c>
      <c r="GY62" s="225">
        <f t="shared" si="256"/>
        <v>1</v>
      </c>
      <c r="GZ62" s="225">
        <f t="shared" si="257"/>
        <v>0</v>
      </c>
      <c r="HA62" s="225">
        <f t="shared" si="258"/>
        <v>1</v>
      </c>
      <c r="HB62" s="225">
        <f t="shared" si="259"/>
        <v>0</v>
      </c>
      <c r="HC62" s="225">
        <f t="shared" si="124"/>
        <v>1</v>
      </c>
      <c r="HD62" s="225">
        <f t="shared" si="260"/>
        <v>0</v>
      </c>
      <c r="HE62" s="225">
        <f t="shared" si="126"/>
        <v>1</v>
      </c>
      <c r="HF62" s="225">
        <f t="shared" si="261"/>
        <v>0</v>
      </c>
      <c r="HG62" s="225">
        <f t="shared" si="128"/>
        <v>1</v>
      </c>
      <c r="HH62" s="225">
        <f t="shared" si="262"/>
        <v>0</v>
      </c>
      <c r="HI62" s="225">
        <f t="shared" si="130"/>
        <v>1</v>
      </c>
      <c r="HJ62" s="225">
        <f t="shared" si="263"/>
        <v>0</v>
      </c>
      <c r="HK62" s="225">
        <f t="shared" si="132"/>
        <v>1</v>
      </c>
      <c r="HL62" s="225">
        <f t="shared" si="264"/>
        <v>0</v>
      </c>
      <c r="HM62" s="225">
        <f t="shared" si="134"/>
        <v>1</v>
      </c>
      <c r="HN62" s="225">
        <f>IF(GP62&gt;0.01,GQ62,(IF(GR62&gt;0.01,GS62,(IF(GT62&gt;0.01,GU62,(IF(GV62&gt;0.01,GW62,(IF(GX62&gt;0.01,GY62,(IF(GZ62&gt;0.01,HA62,0)))))))))))</f>
        <v>0</v>
      </c>
      <c r="HO62" s="225">
        <f>IF(HB62&gt;0.01,HC62,(IF(HD62&gt;0.01,HE62,(IF(HF62&gt;0.01,HG62,(IF(HH62&gt;0.01,HI62,(IF(HJ62&gt;0.01,HK62,(IF(HL62&gt;0.01,HM62,0)))))))))))</f>
        <v>0</v>
      </c>
      <c r="HP62" s="223">
        <f>HN62+HO62</f>
        <v>0</v>
      </c>
    </row>
    <row r="63" spans="1:224" ht="15" x14ac:dyDescent="0.25">
      <c r="A63" s="123">
        <f t="shared" si="135"/>
        <v>27</v>
      </c>
      <c r="E63" s="123"/>
      <c r="G63" s="123"/>
      <c r="H63" s="123"/>
      <c r="I63" s="123"/>
      <c r="J63" s="123"/>
      <c r="K63" s="123"/>
      <c r="L63" s="123"/>
      <c r="M63" s="123"/>
      <c r="N63" s="235">
        <v>10</v>
      </c>
      <c r="O63" s="123"/>
      <c r="AM63" s="8">
        <v>58</v>
      </c>
      <c r="AN63" s="8">
        <v>58</v>
      </c>
      <c r="AO63" s="176">
        <f t="shared" ca="1" si="154"/>
        <v>1.6474194671712183E-2</v>
      </c>
      <c r="AP63" s="123">
        <v>2.5722866109964215E-2</v>
      </c>
      <c r="AQ63" s="177">
        <v>70</v>
      </c>
      <c r="AR63" s="177">
        <f t="shared" si="168"/>
        <v>2080</v>
      </c>
      <c r="AS63" s="178">
        <f>AN63+AP63+AQ63+AR63</f>
        <v>2208.0257228661098</v>
      </c>
      <c r="AT63" s="179">
        <f t="shared" si="169"/>
        <v>27</v>
      </c>
      <c r="AU63" s="180">
        <f t="shared" si="272"/>
        <v>0</v>
      </c>
      <c r="AV63" s="208">
        <f t="shared" si="272"/>
        <v>0</v>
      </c>
      <c r="AW63" s="206">
        <f t="shared" si="272"/>
        <v>0</v>
      </c>
      <c r="AX63" s="270" t="str">
        <f t="shared" si="272"/>
        <v xml:space="preserve"> </v>
      </c>
      <c r="AY63" s="205">
        <f t="shared" si="272"/>
        <v>0</v>
      </c>
      <c r="AZ63" s="208">
        <f t="shared" si="272"/>
        <v>0</v>
      </c>
      <c r="BA63" s="208">
        <f t="shared" si="272"/>
        <v>0</v>
      </c>
      <c r="BB63" s="208">
        <f t="shared" si="272"/>
        <v>0</v>
      </c>
      <c r="BC63" s="209">
        <f t="shared" si="272"/>
        <v>0</v>
      </c>
      <c r="BD63" s="208">
        <f t="shared" si="272"/>
        <v>0</v>
      </c>
      <c r="BE63" s="206">
        <f t="shared" si="273"/>
        <v>0</v>
      </c>
      <c r="BF63" s="208">
        <f t="shared" si="273"/>
        <v>0</v>
      </c>
      <c r="BG63" s="211">
        <f t="shared" si="273"/>
        <v>0</v>
      </c>
      <c r="BH63" s="212">
        <f t="shared" si="273"/>
        <v>0</v>
      </c>
      <c r="BI63" s="216">
        <f t="shared" si="273"/>
        <v>0</v>
      </c>
      <c r="BJ63" s="213">
        <f t="shared" si="273"/>
        <v>0</v>
      </c>
      <c r="BK63" s="212">
        <f t="shared" si="273"/>
        <v>0</v>
      </c>
      <c r="BL63" s="216">
        <f t="shared" si="273"/>
        <v>0</v>
      </c>
      <c r="BM63" s="214">
        <f t="shared" si="273"/>
        <v>0</v>
      </c>
      <c r="BN63" s="215">
        <f>DL63</f>
        <v>0</v>
      </c>
      <c r="BO63" s="211">
        <f t="shared" si="268"/>
        <v>0</v>
      </c>
      <c r="BP63" s="292">
        <f t="shared" si="268"/>
        <v>0</v>
      </c>
      <c r="BQ63" s="216">
        <f t="shared" si="268"/>
        <v>0</v>
      </c>
      <c r="BR63" s="214">
        <f t="shared" si="268"/>
        <v>0</v>
      </c>
      <c r="BS63" s="215">
        <f>EM63</f>
        <v>0</v>
      </c>
      <c r="BT63" s="211">
        <f t="shared" si="269"/>
        <v>0</v>
      </c>
      <c r="BU63" s="292">
        <f t="shared" si="269"/>
        <v>0</v>
      </c>
      <c r="BV63" s="216">
        <f t="shared" si="269"/>
        <v>0</v>
      </c>
      <c r="BW63" s="214">
        <f t="shared" si="269"/>
        <v>0</v>
      </c>
      <c r="BX63" s="215">
        <f>FN63</f>
        <v>0</v>
      </c>
      <c r="BY63" s="211">
        <f t="shared" si="270"/>
        <v>0</v>
      </c>
      <c r="BZ63" s="292">
        <f t="shared" si="270"/>
        <v>0</v>
      </c>
      <c r="CA63" s="216">
        <f t="shared" si="270"/>
        <v>0</v>
      </c>
      <c r="CB63" s="214">
        <f t="shared" si="270"/>
        <v>0</v>
      </c>
      <c r="CC63" s="215">
        <f>GO63</f>
        <v>0</v>
      </c>
      <c r="CD63" s="217">
        <f t="shared" si="174"/>
        <v>0</v>
      </c>
      <c r="CE63" s="195">
        <f>IF(CD63=CD62,CE62,HP63)</f>
        <v>0</v>
      </c>
      <c r="CF63" s="162" t="str">
        <f>IF(BF63=-1,"bm",(IF(BF63=2,"D",IF(CE62=CE63,IF(CE63&lt;0.01," ","&amp;")," "))))</f>
        <v xml:space="preserve"> </v>
      </c>
      <c r="CG63" s="218">
        <f t="shared" si="271"/>
        <v>0</v>
      </c>
      <c r="CH63" s="252">
        <f t="shared" si="271"/>
        <v>0</v>
      </c>
      <c r="CI63" s="219">
        <f>CE63</f>
        <v>0</v>
      </c>
      <c r="CJ63" s="250">
        <f>CG63+CH63+CI63</f>
        <v>0</v>
      </c>
      <c r="CK63" s="129"/>
      <c r="CL63" s="220">
        <f t="shared" si="175"/>
        <v>0</v>
      </c>
      <c r="CM63" s="221">
        <f t="shared" si="176"/>
        <v>4</v>
      </c>
      <c r="CN63" s="221">
        <f t="shared" si="177"/>
        <v>0</v>
      </c>
      <c r="CO63" s="221">
        <f t="shared" si="178"/>
        <v>9</v>
      </c>
      <c r="CP63" s="221">
        <f t="shared" si="179"/>
        <v>0</v>
      </c>
      <c r="CQ63" s="221">
        <f t="shared" si="180"/>
        <v>6</v>
      </c>
      <c r="CR63" s="221">
        <f t="shared" si="181"/>
        <v>0</v>
      </c>
      <c r="CS63" s="221">
        <f t="shared" si="182"/>
        <v>1</v>
      </c>
      <c r="CT63" s="221">
        <f t="shared" si="183"/>
        <v>0</v>
      </c>
      <c r="CU63" s="221">
        <f t="shared" si="184"/>
        <v>1</v>
      </c>
      <c r="CV63" s="221">
        <f t="shared" si="185"/>
        <v>0</v>
      </c>
      <c r="CW63" s="222">
        <f t="shared" si="186"/>
        <v>1</v>
      </c>
      <c r="CX63" s="220">
        <f t="shared" si="187"/>
        <v>0</v>
      </c>
      <c r="CY63" s="221">
        <f t="shared" si="28"/>
        <v>1</v>
      </c>
      <c r="CZ63" s="221">
        <f t="shared" si="188"/>
        <v>0</v>
      </c>
      <c r="DA63" s="221">
        <f t="shared" si="30"/>
        <v>1</v>
      </c>
      <c r="DB63" s="221">
        <f t="shared" si="189"/>
        <v>0</v>
      </c>
      <c r="DC63" s="221">
        <f t="shared" si="32"/>
        <v>1</v>
      </c>
      <c r="DD63" s="221">
        <f t="shared" si="190"/>
        <v>0</v>
      </c>
      <c r="DE63" s="221">
        <f t="shared" si="34"/>
        <v>1</v>
      </c>
      <c r="DF63" s="221">
        <f t="shared" si="191"/>
        <v>0</v>
      </c>
      <c r="DG63" s="221">
        <f t="shared" si="36"/>
        <v>1</v>
      </c>
      <c r="DH63" s="221">
        <f t="shared" si="192"/>
        <v>0</v>
      </c>
      <c r="DI63" s="222">
        <f t="shared" si="38"/>
        <v>1</v>
      </c>
      <c r="DJ63" s="265">
        <f>IF(CL63&gt;0.01,CM63,(IF(CN63&gt;0.01,CO63,(IF(CP63&gt;0.01,CQ63,(IF(CR63&gt;0.01,CS63,(IF(CT63&gt;0.01,CU63,(IF(CV63&gt;0.01,CW63,0)))))))))))</f>
        <v>0</v>
      </c>
      <c r="DK63" s="266">
        <f>IF(CX63&gt;0.01,CY63,(IF(CZ63&gt;0.01,DA63,(IF(DB63&gt;0.01,DC63,(IF(DD63&gt;0.01,DE63,(IF(DF63&gt;0.01,DG63,(IF(DH63&gt;0.01,DI63,0)))))))))))</f>
        <v>0</v>
      </c>
      <c r="DL63" s="267">
        <f>DJ63+DK63</f>
        <v>0</v>
      </c>
      <c r="DM63" s="224">
        <f t="shared" si="193"/>
        <v>0</v>
      </c>
      <c r="DN63" s="225">
        <f t="shared" si="194"/>
        <v>4</v>
      </c>
      <c r="DO63" s="225">
        <f t="shared" si="195"/>
        <v>0</v>
      </c>
      <c r="DP63" s="225">
        <f t="shared" si="196"/>
        <v>9</v>
      </c>
      <c r="DQ63" s="225">
        <f t="shared" si="197"/>
        <v>0</v>
      </c>
      <c r="DR63" s="225">
        <f t="shared" si="198"/>
        <v>6</v>
      </c>
      <c r="DS63" s="225">
        <f t="shared" si="199"/>
        <v>0</v>
      </c>
      <c r="DT63" s="225">
        <f t="shared" si="200"/>
        <v>1</v>
      </c>
      <c r="DU63" s="225">
        <f t="shared" si="201"/>
        <v>0</v>
      </c>
      <c r="DV63" s="225">
        <f t="shared" si="202"/>
        <v>1</v>
      </c>
      <c r="DW63" s="225">
        <f t="shared" si="203"/>
        <v>0</v>
      </c>
      <c r="DX63" s="225">
        <f t="shared" si="204"/>
        <v>1</v>
      </c>
      <c r="DY63" s="225">
        <f t="shared" si="205"/>
        <v>0</v>
      </c>
      <c r="DZ63" s="225">
        <f t="shared" si="52"/>
        <v>1</v>
      </c>
      <c r="EA63" s="225">
        <f t="shared" si="206"/>
        <v>0</v>
      </c>
      <c r="EB63" s="225">
        <f t="shared" si="54"/>
        <v>1</v>
      </c>
      <c r="EC63" s="225">
        <f t="shared" si="207"/>
        <v>0</v>
      </c>
      <c r="ED63" s="225">
        <f t="shared" si="56"/>
        <v>1</v>
      </c>
      <c r="EE63" s="225">
        <f t="shared" si="208"/>
        <v>0</v>
      </c>
      <c r="EF63" s="225">
        <f t="shared" si="58"/>
        <v>1</v>
      </c>
      <c r="EG63" s="225">
        <f t="shared" si="209"/>
        <v>0</v>
      </c>
      <c r="EH63" s="225">
        <f t="shared" si="60"/>
        <v>1</v>
      </c>
      <c r="EI63" s="225">
        <f t="shared" si="210"/>
        <v>0</v>
      </c>
      <c r="EJ63" s="225">
        <f t="shared" si="62"/>
        <v>1</v>
      </c>
      <c r="EK63" s="225">
        <f>IF(DM63&gt;0.01,DN63,(IF(DO63&gt;0.01,DP63,(IF(DQ63&gt;0.01,DR63,(IF(DS63&gt;0.01,DT63,(IF(DU63&gt;0.01,DV63,(IF(DW63&gt;0.01,DX63,0)))))))))))</f>
        <v>0</v>
      </c>
      <c r="EL63" s="225">
        <f>IF(DY63&gt;0.01,DZ63,(IF(EA63&gt;0.01,EB63,(IF(EC63&gt;0.01,ED63,(IF(EE63&gt;0.01,EF63,(IF(EG63&gt;0.01,EH63,(IF(EI63&gt;0.01,EJ63,0)))))))))))</f>
        <v>0</v>
      </c>
      <c r="EM63" s="223">
        <f>EK63+EL63</f>
        <v>0</v>
      </c>
      <c r="EN63" s="224">
        <f t="shared" si="211"/>
        <v>0</v>
      </c>
      <c r="EO63" s="225">
        <f t="shared" si="212"/>
        <v>4</v>
      </c>
      <c r="EP63" s="225">
        <f t="shared" si="213"/>
        <v>0</v>
      </c>
      <c r="EQ63" s="225">
        <f t="shared" si="214"/>
        <v>9</v>
      </c>
      <c r="ER63" s="225">
        <f t="shared" si="215"/>
        <v>0</v>
      </c>
      <c r="ES63" s="225">
        <f t="shared" si="216"/>
        <v>6</v>
      </c>
      <c r="ET63" s="225">
        <f t="shared" si="217"/>
        <v>0</v>
      </c>
      <c r="EU63" s="225">
        <f t="shared" si="218"/>
        <v>1</v>
      </c>
      <c r="EV63" s="225">
        <f t="shared" si="219"/>
        <v>0</v>
      </c>
      <c r="EW63" s="225">
        <f t="shared" si="220"/>
        <v>1</v>
      </c>
      <c r="EX63" s="225">
        <f t="shared" si="221"/>
        <v>0</v>
      </c>
      <c r="EY63" s="225">
        <f t="shared" si="222"/>
        <v>1</v>
      </c>
      <c r="EZ63" s="225">
        <f t="shared" si="223"/>
        <v>0</v>
      </c>
      <c r="FA63" s="225">
        <f t="shared" si="76"/>
        <v>1</v>
      </c>
      <c r="FB63" s="225">
        <f t="shared" si="224"/>
        <v>0</v>
      </c>
      <c r="FC63" s="225">
        <f t="shared" si="78"/>
        <v>1</v>
      </c>
      <c r="FD63" s="225">
        <f t="shared" si="225"/>
        <v>0</v>
      </c>
      <c r="FE63" s="225">
        <f t="shared" si="80"/>
        <v>1</v>
      </c>
      <c r="FF63" s="225">
        <f t="shared" si="226"/>
        <v>0</v>
      </c>
      <c r="FG63" s="225">
        <f t="shared" si="82"/>
        <v>1</v>
      </c>
      <c r="FH63" s="225">
        <f t="shared" si="227"/>
        <v>0</v>
      </c>
      <c r="FI63" s="225">
        <f t="shared" si="84"/>
        <v>1</v>
      </c>
      <c r="FJ63" s="225">
        <f t="shared" si="228"/>
        <v>0</v>
      </c>
      <c r="FK63" s="225">
        <f t="shared" si="86"/>
        <v>1</v>
      </c>
      <c r="FL63" s="225">
        <f>IF(EN63&gt;0.01,EO63,(IF(EP63&gt;0.01,EQ63,(IF(ER63&gt;0.01,ES63,(IF(ET63&gt;0.01,EU63,(IF(EV63&gt;0.01,EW63,(IF(EX63&gt;0.01,EY63,0)))))))))))</f>
        <v>0</v>
      </c>
      <c r="FM63" s="225">
        <f>IF(EZ63&gt;0.01,FA63,(IF(FB63&gt;0.01,FC63,(IF(FD63&gt;0.01,FE63,(IF(FF63&gt;0.01,FG63,(IF(FH63&gt;0.01,FI63,(IF(FJ63&gt;0.01,FK63,0)))))))))))</f>
        <v>0</v>
      </c>
      <c r="FN63" s="223">
        <f>FL63+FM63</f>
        <v>0</v>
      </c>
      <c r="FO63" s="224">
        <f t="shared" si="229"/>
        <v>0</v>
      </c>
      <c r="FP63" s="225">
        <f t="shared" si="230"/>
        <v>4</v>
      </c>
      <c r="FQ63" s="225">
        <f t="shared" si="231"/>
        <v>0</v>
      </c>
      <c r="FR63" s="225">
        <f t="shared" si="232"/>
        <v>9</v>
      </c>
      <c r="FS63" s="225">
        <f t="shared" si="233"/>
        <v>0</v>
      </c>
      <c r="FT63" s="225">
        <f t="shared" si="234"/>
        <v>6</v>
      </c>
      <c r="FU63" s="225">
        <f t="shared" si="235"/>
        <v>0</v>
      </c>
      <c r="FV63" s="225">
        <f t="shared" si="236"/>
        <v>1</v>
      </c>
      <c r="FW63" s="225">
        <f t="shared" si="237"/>
        <v>0</v>
      </c>
      <c r="FX63" s="225">
        <f t="shared" si="238"/>
        <v>1</v>
      </c>
      <c r="FY63" s="225">
        <f t="shared" si="239"/>
        <v>0</v>
      </c>
      <c r="FZ63" s="225">
        <f t="shared" si="240"/>
        <v>1</v>
      </c>
      <c r="GA63" s="225">
        <f t="shared" si="241"/>
        <v>0</v>
      </c>
      <c r="GB63" s="225">
        <f t="shared" si="100"/>
        <v>1</v>
      </c>
      <c r="GC63" s="225">
        <f t="shared" si="242"/>
        <v>0</v>
      </c>
      <c r="GD63" s="225">
        <f t="shared" si="102"/>
        <v>1</v>
      </c>
      <c r="GE63" s="225">
        <f t="shared" si="243"/>
        <v>0</v>
      </c>
      <c r="GF63" s="225">
        <f t="shared" si="104"/>
        <v>1</v>
      </c>
      <c r="GG63" s="225">
        <f t="shared" si="244"/>
        <v>0</v>
      </c>
      <c r="GH63" s="225">
        <f t="shared" si="106"/>
        <v>1</v>
      </c>
      <c r="GI63" s="225">
        <f t="shared" si="245"/>
        <v>0</v>
      </c>
      <c r="GJ63" s="225">
        <f t="shared" si="108"/>
        <v>1</v>
      </c>
      <c r="GK63" s="225">
        <f t="shared" si="246"/>
        <v>0</v>
      </c>
      <c r="GL63" s="225">
        <f t="shared" si="110"/>
        <v>1</v>
      </c>
      <c r="GM63" s="225">
        <f>IF(FO63&gt;0.01,FP63,(IF(FQ63&gt;0.01,FR63,(IF(FS63&gt;0.01,FT63,(IF(FU63&gt;0.01,FV63,(IF(FW63&gt;0.01,FX63,(IF(FY63&gt;0.01,FZ63,0)))))))))))</f>
        <v>0</v>
      </c>
      <c r="GN63" s="225">
        <f>IF(GA63&gt;0.01,GB63,(IF(GC63&gt;0.01,GD63,(IF(GE63&gt;0.01,GF63,(IF(GG63&gt;0.01,GH63,(IF(GI63&gt;0.01,GJ63,(IF(GK63&gt;0.01,GL63,0)))))))))))</f>
        <v>0</v>
      </c>
      <c r="GO63" s="223">
        <f>GM63+GN63</f>
        <v>0</v>
      </c>
      <c r="GP63" s="224">
        <f t="shared" si="247"/>
        <v>0</v>
      </c>
      <c r="GQ63" s="225">
        <f t="shared" si="248"/>
        <v>4</v>
      </c>
      <c r="GR63" s="225">
        <f t="shared" si="249"/>
        <v>0</v>
      </c>
      <c r="GS63" s="225">
        <f t="shared" si="250"/>
        <v>9</v>
      </c>
      <c r="GT63" s="225">
        <f t="shared" si="251"/>
        <v>0</v>
      </c>
      <c r="GU63" s="225">
        <f t="shared" si="252"/>
        <v>6</v>
      </c>
      <c r="GV63" s="225">
        <f t="shared" si="253"/>
        <v>0</v>
      </c>
      <c r="GW63" s="225">
        <f t="shared" si="254"/>
        <v>1</v>
      </c>
      <c r="GX63" s="225">
        <f t="shared" si="255"/>
        <v>0</v>
      </c>
      <c r="GY63" s="225">
        <f t="shared" si="256"/>
        <v>1</v>
      </c>
      <c r="GZ63" s="225">
        <f t="shared" si="257"/>
        <v>0</v>
      </c>
      <c r="HA63" s="225">
        <f t="shared" si="258"/>
        <v>1</v>
      </c>
      <c r="HB63" s="225">
        <f t="shared" si="259"/>
        <v>0</v>
      </c>
      <c r="HC63" s="225">
        <f t="shared" si="124"/>
        <v>1</v>
      </c>
      <c r="HD63" s="225">
        <f t="shared" si="260"/>
        <v>0</v>
      </c>
      <c r="HE63" s="225">
        <f t="shared" si="126"/>
        <v>1</v>
      </c>
      <c r="HF63" s="225">
        <f t="shared" si="261"/>
        <v>0</v>
      </c>
      <c r="HG63" s="225">
        <f t="shared" si="128"/>
        <v>1</v>
      </c>
      <c r="HH63" s="225">
        <f t="shared" si="262"/>
        <v>0</v>
      </c>
      <c r="HI63" s="225">
        <f t="shared" si="130"/>
        <v>1</v>
      </c>
      <c r="HJ63" s="225">
        <f t="shared" si="263"/>
        <v>0</v>
      </c>
      <c r="HK63" s="225">
        <f t="shared" si="132"/>
        <v>1</v>
      </c>
      <c r="HL63" s="225">
        <f t="shared" si="264"/>
        <v>0</v>
      </c>
      <c r="HM63" s="225">
        <f t="shared" si="134"/>
        <v>1</v>
      </c>
      <c r="HN63" s="225">
        <f>IF(GP63&gt;0.01,GQ63,(IF(GR63&gt;0.01,GS63,(IF(GT63&gt;0.01,GU63,(IF(GV63&gt;0.01,GW63,(IF(GX63&gt;0.01,GY63,(IF(GZ63&gt;0.01,HA63,0)))))))))))</f>
        <v>0</v>
      </c>
      <c r="HO63" s="225">
        <f>IF(HB63&gt;0.01,HC63,(IF(HD63&gt;0.01,HE63,(IF(HF63&gt;0.01,HG63,(IF(HH63&gt;0.01,HI63,(IF(HJ63&gt;0.01,HK63,(IF(HL63&gt;0.01,HM63,0)))))))))))</f>
        <v>0</v>
      </c>
      <c r="HP63" s="223">
        <f>HN63+HO63</f>
        <v>0</v>
      </c>
    </row>
    <row r="64" spans="1:224" ht="15" x14ac:dyDescent="0.25">
      <c r="A64" s="123">
        <f t="shared" si="135"/>
        <v>28</v>
      </c>
      <c r="E64" s="123"/>
      <c r="G64" s="123"/>
      <c r="H64" s="123"/>
      <c r="I64" s="123"/>
      <c r="J64" s="123"/>
      <c r="K64" s="123"/>
      <c r="L64" s="123"/>
      <c r="M64" s="123"/>
      <c r="N64" s="235">
        <v>11</v>
      </c>
      <c r="O64" s="123"/>
      <c r="AM64" s="8">
        <v>59</v>
      </c>
      <c r="AN64" s="8">
        <v>59</v>
      </c>
      <c r="AO64" s="176">
        <f t="shared" ca="1" si="154"/>
        <v>0.82459448530021062</v>
      </c>
      <c r="AP64" s="123">
        <v>0.71826882124668257</v>
      </c>
      <c r="AQ64" s="177">
        <v>70</v>
      </c>
      <c r="AR64" s="177">
        <f t="shared" si="168"/>
        <v>2280</v>
      </c>
      <c r="AS64" s="178">
        <f>AN64+AP64+AQ64+AR64</f>
        <v>2409.7182688212465</v>
      </c>
      <c r="AT64" s="179">
        <f t="shared" si="169"/>
        <v>28</v>
      </c>
      <c r="AU64" s="180">
        <f t="shared" si="272"/>
        <v>0</v>
      </c>
      <c r="AV64" s="208">
        <f t="shared" si="272"/>
        <v>0</v>
      </c>
      <c r="AW64" s="206">
        <f t="shared" si="272"/>
        <v>0</v>
      </c>
      <c r="AX64" s="270" t="str">
        <f t="shared" si="272"/>
        <v xml:space="preserve"> </v>
      </c>
      <c r="AY64" s="205">
        <f t="shared" si="272"/>
        <v>0</v>
      </c>
      <c r="AZ64" s="208">
        <f t="shared" si="272"/>
        <v>0</v>
      </c>
      <c r="BA64" s="208">
        <f t="shared" si="272"/>
        <v>0</v>
      </c>
      <c r="BB64" s="208">
        <f t="shared" si="272"/>
        <v>0</v>
      </c>
      <c r="BC64" s="209">
        <f t="shared" si="272"/>
        <v>0</v>
      </c>
      <c r="BD64" s="208">
        <f t="shared" si="272"/>
        <v>0</v>
      </c>
      <c r="BE64" s="206">
        <f t="shared" si="273"/>
        <v>0</v>
      </c>
      <c r="BF64" s="208">
        <f t="shared" si="273"/>
        <v>0</v>
      </c>
      <c r="BG64" s="211">
        <f t="shared" si="273"/>
        <v>0</v>
      </c>
      <c r="BH64" s="212">
        <f t="shared" si="273"/>
        <v>0</v>
      </c>
      <c r="BI64" s="216">
        <f t="shared" si="273"/>
        <v>0</v>
      </c>
      <c r="BJ64" s="213">
        <f t="shared" si="273"/>
        <v>0</v>
      </c>
      <c r="BK64" s="212">
        <f t="shared" si="273"/>
        <v>0</v>
      </c>
      <c r="BL64" s="216">
        <f t="shared" si="273"/>
        <v>0</v>
      </c>
      <c r="BM64" s="214">
        <f t="shared" si="273"/>
        <v>0</v>
      </c>
      <c r="BN64" s="215">
        <f>DL64</f>
        <v>0</v>
      </c>
      <c r="BO64" s="211">
        <f t="shared" si="268"/>
        <v>0</v>
      </c>
      <c r="BP64" s="292">
        <f t="shared" si="268"/>
        <v>0</v>
      </c>
      <c r="BQ64" s="216">
        <f t="shared" si="268"/>
        <v>0</v>
      </c>
      <c r="BR64" s="214">
        <f t="shared" si="268"/>
        <v>0</v>
      </c>
      <c r="BS64" s="215">
        <f>EM64</f>
        <v>0</v>
      </c>
      <c r="BT64" s="211">
        <f t="shared" si="269"/>
        <v>0</v>
      </c>
      <c r="BU64" s="292">
        <f t="shared" si="269"/>
        <v>0</v>
      </c>
      <c r="BV64" s="216">
        <f t="shared" si="269"/>
        <v>0</v>
      </c>
      <c r="BW64" s="214">
        <f t="shared" si="269"/>
        <v>0</v>
      </c>
      <c r="BX64" s="215">
        <f>FN64</f>
        <v>0</v>
      </c>
      <c r="BY64" s="211">
        <f t="shared" si="270"/>
        <v>0</v>
      </c>
      <c r="BZ64" s="292">
        <f t="shared" si="270"/>
        <v>0</v>
      </c>
      <c r="CA64" s="216">
        <f t="shared" si="270"/>
        <v>0</v>
      </c>
      <c r="CB64" s="214">
        <f t="shared" si="270"/>
        <v>0</v>
      </c>
      <c r="CC64" s="215">
        <f>GO64</f>
        <v>0</v>
      </c>
      <c r="CD64" s="217">
        <f t="shared" si="174"/>
        <v>0</v>
      </c>
      <c r="CE64" s="195">
        <f>IF(CD64=CD63,CE63,HP64)</f>
        <v>0</v>
      </c>
      <c r="CF64" s="162" t="str">
        <f>IF(BF64=-1,"bm",(IF(BF64=2,"D",IF(CE63=CE64,IF(CE64&lt;0.01," ","&amp;")," "))))</f>
        <v xml:space="preserve"> </v>
      </c>
      <c r="CG64" s="218">
        <f t="shared" si="271"/>
        <v>0</v>
      </c>
      <c r="CH64" s="252">
        <f t="shared" si="271"/>
        <v>0</v>
      </c>
      <c r="CI64" s="219">
        <f>CE64</f>
        <v>0</v>
      </c>
      <c r="CJ64" s="250">
        <f>CG64+CH64+CI64</f>
        <v>0</v>
      </c>
      <c r="CK64" s="129"/>
      <c r="CL64" s="220">
        <f t="shared" si="175"/>
        <v>0</v>
      </c>
      <c r="CM64" s="221">
        <f t="shared" si="176"/>
        <v>4</v>
      </c>
      <c r="CN64" s="221">
        <f t="shared" si="177"/>
        <v>0</v>
      </c>
      <c r="CO64" s="221">
        <f t="shared" si="178"/>
        <v>9</v>
      </c>
      <c r="CP64" s="221">
        <f t="shared" si="179"/>
        <v>0</v>
      </c>
      <c r="CQ64" s="221">
        <f t="shared" si="180"/>
        <v>6</v>
      </c>
      <c r="CR64" s="221">
        <f t="shared" si="181"/>
        <v>0</v>
      </c>
      <c r="CS64" s="221">
        <f t="shared" si="182"/>
        <v>1</v>
      </c>
      <c r="CT64" s="221">
        <f t="shared" si="183"/>
        <v>0</v>
      </c>
      <c r="CU64" s="221">
        <f t="shared" si="184"/>
        <v>1</v>
      </c>
      <c r="CV64" s="221">
        <f t="shared" si="185"/>
        <v>0</v>
      </c>
      <c r="CW64" s="222">
        <f t="shared" si="186"/>
        <v>1</v>
      </c>
      <c r="CX64" s="220">
        <f t="shared" si="187"/>
        <v>0</v>
      </c>
      <c r="CY64" s="221">
        <f t="shared" si="28"/>
        <v>1</v>
      </c>
      <c r="CZ64" s="221">
        <f t="shared" si="188"/>
        <v>0</v>
      </c>
      <c r="DA64" s="221">
        <f t="shared" si="30"/>
        <v>1</v>
      </c>
      <c r="DB64" s="221">
        <f t="shared" si="189"/>
        <v>0</v>
      </c>
      <c r="DC64" s="221">
        <f t="shared" si="32"/>
        <v>1</v>
      </c>
      <c r="DD64" s="221">
        <f t="shared" si="190"/>
        <v>0</v>
      </c>
      <c r="DE64" s="221">
        <f t="shared" si="34"/>
        <v>1</v>
      </c>
      <c r="DF64" s="221">
        <f t="shared" si="191"/>
        <v>0</v>
      </c>
      <c r="DG64" s="221">
        <f t="shared" si="36"/>
        <v>1</v>
      </c>
      <c r="DH64" s="221">
        <f t="shared" si="192"/>
        <v>0</v>
      </c>
      <c r="DI64" s="222">
        <f t="shared" si="38"/>
        <v>1</v>
      </c>
      <c r="DJ64" s="265">
        <f>IF(CL64&gt;0.01,CM64,(IF(CN64&gt;0.01,CO64,(IF(CP64&gt;0.01,CQ64,(IF(CR64&gt;0.01,CS64,(IF(CT64&gt;0.01,CU64,(IF(CV64&gt;0.01,CW64,0)))))))))))</f>
        <v>0</v>
      </c>
      <c r="DK64" s="266">
        <f>IF(CX64&gt;0.01,CY64,(IF(CZ64&gt;0.01,DA64,(IF(DB64&gt;0.01,DC64,(IF(DD64&gt;0.01,DE64,(IF(DF64&gt;0.01,DG64,(IF(DH64&gt;0.01,DI64,0)))))))))))</f>
        <v>0</v>
      </c>
      <c r="DL64" s="267">
        <f>DJ64+DK64</f>
        <v>0</v>
      </c>
      <c r="DM64" s="224">
        <f t="shared" si="193"/>
        <v>0</v>
      </c>
      <c r="DN64" s="225">
        <f t="shared" si="194"/>
        <v>4</v>
      </c>
      <c r="DO64" s="225">
        <f t="shared" si="195"/>
        <v>0</v>
      </c>
      <c r="DP64" s="225">
        <f t="shared" si="196"/>
        <v>9</v>
      </c>
      <c r="DQ64" s="225">
        <f t="shared" si="197"/>
        <v>0</v>
      </c>
      <c r="DR64" s="225">
        <f t="shared" si="198"/>
        <v>6</v>
      </c>
      <c r="DS64" s="225">
        <f t="shared" si="199"/>
        <v>0</v>
      </c>
      <c r="DT64" s="225">
        <f t="shared" si="200"/>
        <v>1</v>
      </c>
      <c r="DU64" s="225">
        <f t="shared" si="201"/>
        <v>0</v>
      </c>
      <c r="DV64" s="225">
        <f t="shared" si="202"/>
        <v>1</v>
      </c>
      <c r="DW64" s="225">
        <f t="shared" si="203"/>
        <v>0</v>
      </c>
      <c r="DX64" s="225">
        <f t="shared" si="204"/>
        <v>1</v>
      </c>
      <c r="DY64" s="225">
        <f t="shared" si="205"/>
        <v>0</v>
      </c>
      <c r="DZ64" s="225">
        <f t="shared" si="52"/>
        <v>1</v>
      </c>
      <c r="EA64" s="225">
        <f t="shared" si="206"/>
        <v>0</v>
      </c>
      <c r="EB64" s="225">
        <f t="shared" si="54"/>
        <v>1</v>
      </c>
      <c r="EC64" s="225">
        <f t="shared" si="207"/>
        <v>0</v>
      </c>
      <c r="ED64" s="225">
        <f t="shared" si="56"/>
        <v>1</v>
      </c>
      <c r="EE64" s="225">
        <f t="shared" si="208"/>
        <v>0</v>
      </c>
      <c r="EF64" s="225">
        <f t="shared" si="58"/>
        <v>1</v>
      </c>
      <c r="EG64" s="225">
        <f t="shared" si="209"/>
        <v>0</v>
      </c>
      <c r="EH64" s="225">
        <f t="shared" si="60"/>
        <v>1</v>
      </c>
      <c r="EI64" s="225">
        <f t="shared" si="210"/>
        <v>0</v>
      </c>
      <c r="EJ64" s="225">
        <f t="shared" si="62"/>
        <v>1</v>
      </c>
      <c r="EK64" s="225">
        <f>IF(DM64&gt;0.01,DN64,(IF(DO64&gt;0.01,DP64,(IF(DQ64&gt;0.01,DR64,(IF(DS64&gt;0.01,DT64,(IF(DU64&gt;0.01,DV64,(IF(DW64&gt;0.01,DX64,0)))))))))))</f>
        <v>0</v>
      </c>
      <c r="EL64" s="225">
        <f>IF(DY64&gt;0.01,DZ64,(IF(EA64&gt;0.01,EB64,(IF(EC64&gt;0.01,ED64,(IF(EE64&gt;0.01,EF64,(IF(EG64&gt;0.01,EH64,(IF(EI64&gt;0.01,EJ64,0)))))))))))</f>
        <v>0</v>
      </c>
      <c r="EM64" s="223">
        <f>EK64+EL64</f>
        <v>0</v>
      </c>
      <c r="EN64" s="224">
        <f t="shared" si="211"/>
        <v>0</v>
      </c>
      <c r="EO64" s="225">
        <f t="shared" si="212"/>
        <v>4</v>
      </c>
      <c r="EP64" s="225">
        <f t="shared" si="213"/>
        <v>0</v>
      </c>
      <c r="EQ64" s="225">
        <f t="shared" si="214"/>
        <v>9</v>
      </c>
      <c r="ER64" s="225">
        <f t="shared" si="215"/>
        <v>0</v>
      </c>
      <c r="ES64" s="225">
        <f t="shared" si="216"/>
        <v>6</v>
      </c>
      <c r="ET64" s="225">
        <f t="shared" si="217"/>
        <v>0</v>
      </c>
      <c r="EU64" s="225">
        <f t="shared" si="218"/>
        <v>1</v>
      </c>
      <c r="EV64" s="225">
        <f t="shared" si="219"/>
        <v>0</v>
      </c>
      <c r="EW64" s="225">
        <f t="shared" si="220"/>
        <v>1</v>
      </c>
      <c r="EX64" s="225">
        <f t="shared" si="221"/>
        <v>0</v>
      </c>
      <c r="EY64" s="225">
        <f t="shared" si="222"/>
        <v>1</v>
      </c>
      <c r="EZ64" s="225">
        <f t="shared" si="223"/>
        <v>0</v>
      </c>
      <c r="FA64" s="225">
        <f t="shared" si="76"/>
        <v>1</v>
      </c>
      <c r="FB64" s="225">
        <f t="shared" si="224"/>
        <v>0</v>
      </c>
      <c r="FC64" s="225">
        <f t="shared" si="78"/>
        <v>1</v>
      </c>
      <c r="FD64" s="225">
        <f t="shared" si="225"/>
        <v>0</v>
      </c>
      <c r="FE64" s="225">
        <f t="shared" si="80"/>
        <v>1</v>
      </c>
      <c r="FF64" s="225">
        <f t="shared" si="226"/>
        <v>0</v>
      </c>
      <c r="FG64" s="225">
        <f t="shared" si="82"/>
        <v>1</v>
      </c>
      <c r="FH64" s="225">
        <f t="shared" si="227"/>
        <v>0</v>
      </c>
      <c r="FI64" s="225">
        <f t="shared" si="84"/>
        <v>1</v>
      </c>
      <c r="FJ64" s="225">
        <f t="shared" si="228"/>
        <v>0</v>
      </c>
      <c r="FK64" s="225">
        <f t="shared" si="86"/>
        <v>1</v>
      </c>
      <c r="FL64" s="225">
        <f>IF(EN64&gt;0.01,EO64,(IF(EP64&gt;0.01,EQ64,(IF(ER64&gt;0.01,ES64,(IF(ET64&gt;0.01,EU64,(IF(EV64&gt;0.01,EW64,(IF(EX64&gt;0.01,EY64,0)))))))))))</f>
        <v>0</v>
      </c>
      <c r="FM64" s="225">
        <f>IF(EZ64&gt;0.01,FA64,(IF(FB64&gt;0.01,FC64,(IF(FD64&gt;0.01,FE64,(IF(FF64&gt;0.01,FG64,(IF(FH64&gt;0.01,FI64,(IF(FJ64&gt;0.01,FK64,0)))))))))))</f>
        <v>0</v>
      </c>
      <c r="FN64" s="223">
        <f>FL64+FM64</f>
        <v>0</v>
      </c>
      <c r="FO64" s="224">
        <f t="shared" si="229"/>
        <v>0</v>
      </c>
      <c r="FP64" s="225">
        <f t="shared" si="230"/>
        <v>4</v>
      </c>
      <c r="FQ64" s="225">
        <f t="shared" si="231"/>
        <v>0</v>
      </c>
      <c r="FR64" s="225">
        <f t="shared" si="232"/>
        <v>9</v>
      </c>
      <c r="FS64" s="225">
        <f t="shared" si="233"/>
        <v>0</v>
      </c>
      <c r="FT64" s="225">
        <f t="shared" si="234"/>
        <v>6</v>
      </c>
      <c r="FU64" s="225">
        <f t="shared" si="235"/>
        <v>0</v>
      </c>
      <c r="FV64" s="225">
        <f t="shared" si="236"/>
        <v>1</v>
      </c>
      <c r="FW64" s="225">
        <f t="shared" si="237"/>
        <v>0</v>
      </c>
      <c r="FX64" s="225">
        <f t="shared" si="238"/>
        <v>1</v>
      </c>
      <c r="FY64" s="225">
        <f t="shared" si="239"/>
        <v>0</v>
      </c>
      <c r="FZ64" s="225">
        <f t="shared" si="240"/>
        <v>1</v>
      </c>
      <c r="GA64" s="225">
        <f t="shared" si="241"/>
        <v>0</v>
      </c>
      <c r="GB64" s="225">
        <f t="shared" si="100"/>
        <v>1</v>
      </c>
      <c r="GC64" s="225">
        <f t="shared" si="242"/>
        <v>0</v>
      </c>
      <c r="GD64" s="225">
        <f t="shared" si="102"/>
        <v>1</v>
      </c>
      <c r="GE64" s="225">
        <f t="shared" si="243"/>
        <v>0</v>
      </c>
      <c r="GF64" s="225">
        <f t="shared" si="104"/>
        <v>1</v>
      </c>
      <c r="GG64" s="225">
        <f t="shared" si="244"/>
        <v>0</v>
      </c>
      <c r="GH64" s="225">
        <f t="shared" si="106"/>
        <v>1</v>
      </c>
      <c r="GI64" s="225">
        <f t="shared" si="245"/>
        <v>0</v>
      </c>
      <c r="GJ64" s="225">
        <f t="shared" si="108"/>
        <v>1</v>
      </c>
      <c r="GK64" s="225">
        <f t="shared" si="246"/>
        <v>0</v>
      </c>
      <c r="GL64" s="225">
        <f t="shared" si="110"/>
        <v>1</v>
      </c>
      <c r="GM64" s="225">
        <f>IF(FO64&gt;0.01,FP64,(IF(FQ64&gt;0.01,FR64,(IF(FS64&gt;0.01,FT64,(IF(FU64&gt;0.01,FV64,(IF(FW64&gt;0.01,FX64,(IF(FY64&gt;0.01,FZ64,0)))))))))))</f>
        <v>0</v>
      </c>
      <c r="GN64" s="225">
        <f>IF(GA64&gt;0.01,GB64,(IF(GC64&gt;0.01,GD64,(IF(GE64&gt;0.01,GF64,(IF(GG64&gt;0.01,GH64,(IF(GI64&gt;0.01,GJ64,(IF(GK64&gt;0.01,GL64,0)))))))))))</f>
        <v>0</v>
      </c>
      <c r="GO64" s="223">
        <f>GM64+GN64</f>
        <v>0</v>
      </c>
      <c r="GP64" s="224">
        <f t="shared" si="247"/>
        <v>0</v>
      </c>
      <c r="GQ64" s="225">
        <f t="shared" si="248"/>
        <v>4</v>
      </c>
      <c r="GR64" s="225">
        <f t="shared" si="249"/>
        <v>0</v>
      </c>
      <c r="GS64" s="225">
        <f t="shared" si="250"/>
        <v>9</v>
      </c>
      <c r="GT64" s="225">
        <f t="shared" si="251"/>
        <v>0</v>
      </c>
      <c r="GU64" s="225">
        <f t="shared" si="252"/>
        <v>6</v>
      </c>
      <c r="GV64" s="225">
        <f t="shared" si="253"/>
        <v>0</v>
      </c>
      <c r="GW64" s="225">
        <f t="shared" si="254"/>
        <v>1</v>
      </c>
      <c r="GX64" s="225">
        <f t="shared" si="255"/>
        <v>0</v>
      </c>
      <c r="GY64" s="225">
        <f t="shared" si="256"/>
        <v>1</v>
      </c>
      <c r="GZ64" s="225">
        <f t="shared" si="257"/>
        <v>0</v>
      </c>
      <c r="HA64" s="225">
        <f t="shared" si="258"/>
        <v>1</v>
      </c>
      <c r="HB64" s="225">
        <f t="shared" si="259"/>
        <v>0</v>
      </c>
      <c r="HC64" s="225">
        <f t="shared" si="124"/>
        <v>1</v>
      </c>
      <c r="HD64" s="225">
        <f t="shared" si="260"/>
        <v>0</v>
      </c>
      <c r="HE64" s="225">
        <f t="shared" si="126"/>
        <v>1</v>
      </c>
      <c r="HF64" s="225">
        <f t="shared" si="261"/>
        <v>0</v>
      </c>
      <c r="HG64" s="225">
        <f t="shared" si="128"/>
        <v>1</v>
      </c>
      <c r="HH64" s="225">
        <f t="shared" si="262"/>
        <v>0</v>
      </c>
      <c r="HI64" s="225">
        <f t="shared" si="130"/>
        <v>1</v>
      </c>
      <c r="HJ64" s="225">
        <f t="shared" si="263"/>
        <v>0</v>
      </c>
      <c r="HK64" s="225">
        <f t="shared" si="132"/>
        <v>1</v>
      </c>
      <c r="HL64" s="225">
        <f t="shared" si="264"/>
        <v>0</v>
      </c>
      <c r="HM64" s="225">
        <f t="shared" si="134"/>
        <v>1</v>
      </c>
      <c r="HN64" s="225">
        <f>IF(GP64&gt;0.01,GQ64,(IF(GR64&gt;0.01,GS64,(IF(GT64&gt;0.01,GU64,(IF(GV64&gt;0.01,GW64,(IF(GX64&gt;0.01,GY64,(IF(GZ64&gt;0.01,HA64,0)))))))))))</f>
        <v>0</v>
      </c>
      <c r="HO64" s="225">
        <f>IF(HB64&gt;0.01,HC64,(IF(HD64&gt;0.01,HE64,(IF(HF64&gt;0.01,HG64,(IF(HH64&gt;0.01,HI64,(IF(HJ64&gt;0.01,HK64,(IF(HL64&gt;0.01,HM64,0)))))))))))</f>
        <v>0</v>
      </c>
      <c r="HP64" s="223">
        <f>HN64+HO64</f>
        <v>0</v>
      </c>
    </row>
    <row r="65" spans="1:224" ht="15" x14ac:dyDescent="0.25">
      <c r="A65" s="123">
        <f t="shared" si="135"/>
        <v>29</v>
      </c>
      <c r="E65" s="123"/>
      <c r="G65" s="123"/>
      <c r="H65" s="123"/>
      <c r="I65" s="123"/>
      <c r="J65" s="123"/>
      <c r="K65" s="123"/>
      <c r="L65" s="123"/>
      <c r="M65" s="123"/>
      <c r="N65" s="235">
        <v>12</v>
      </c>
      <c r="O65" s="123"/>
      <c r="AM65" s="8">
        <v>60</v>
      </c>
      <c r="AN65" s="8">
        <v>60</v>
      </c>
      <c r="AO65" s="176">
        <f t="shared" ca="1" si="154"/>
        <v>0.66173414861642799</v>
      </c>
      <c r="AP65" s="123">
        <v>0.71903138004558453</v>
      </c>
      <c r="AQ65" s="177">
        <v>70</v>
      </c>
      <c r="AR65" s="177">
        <f t="shared" si="168"/>
        <v>2480</v>
      </c>
      <c r="AS65" s="178">
        <f>AN65+AP65+AQ65+AR65</f>
        <v>2610.7190313800456</v>
      </c>
      <c r="AT65" s="179">
        <f t="shared" si="169"/>
        <v>29</v>
      </c>
      <c r="AU65" s="180">
        <f t="shared" si="272"/>
        <v>0</v>
      </c>
      <c r="AV65" s="208">
        <f t="shared" si="272"/>
        <v>0</v>
      </c>
      <c r="AW65" s="206">
        <f t="shared" si="272"/>
        <v>0</v>
      </c>
      <c r="AX65" s="270" t="str">
        <f t="shared" si="272"/>
        <v xml:space="preserve"> </v>
      </c>
      <c r="AY65" s="205">
        <f t="shared" si="272"/>
        <v>0</v>
      </c>
      <c r="AZ65" s="208">
        <f t="shared" si="272"/>
        <v>0</v>
      </c>
      <c r="BA65" s="208">
        <f t="shared" si="272"/>
        <v>0</v>
      </c>
      <c r="BB65" s="208">
        <f t="shared" si="272"/>
        <v>0</v>
      </c>
      <c r="BC65" s="209">
        <f t="shared" si="272"/>
        <v>0</v>
      </c>
      <c r="BD65" s="208">
        <f t="shared" si="272"/>
        <v>0</v>
      </c>
      <c r="BE65" s="206">
        <f t="shared" si="273"/>
        <v>0</v>
      </c>
      <c r="BF65" s="208">
        <f t="shared" si="273"/>
        <v>0</v>
      </c>
      <c r="BG65" s="211">
        <f t="shared" si="273"/>
        <v>0</v>
      </c>
      <c r="BH65" s="212">
        <f t="shared" si="273"/>
        <v>0</v>
      </c>
      <c r="BI65" s="216">
        <f t="shared" si="273"/>
        <v>0</v>
      </c>
      <c r="BJ65" s="213">
        <f t="shared" si="273"/>
        <v>0</v>
      </c>
      <c r="BK65" s="212">
        <f t="shared" si="273"/>
        <v>0</v>
      </c>
      <c r="BL65" s="216">
        <f t="shared" si="273"/>
        <v>0</v>
      </c>
      <c r="BM65" s="214">
        <f t="shared" si="273"/>
        <v>0</v>
      </c>
      <c r="BN65" s="215">
        <f>DL65</f>
        <v>0</v>
      </c>
      <c r="BO65" s="211">
        <f t="shared" si="268"/>
        <v>0</v>
      </c>
      <c r="BP65" s="292">
        <f t="shared" si="268"/>
        <v>0</v>
      </c>
      <c r="BQ65" s="216">
        <f t="shared" si="268"/>
        <v>0</v>
      </c>
      <c r="BR65" s="214">
        <f t="shared" si="268"/>
        <v>0</v>
      </c>
      <c r="BS65" s="215">
        <f>EM65</f>
        <v>0</v>
      </c>
      <c r="BT65" s="211">
        <f t="shared" si="269"/>
        <v>0</v>
      </c>
      <c r="BU65" s="292">
        <f t="shared" si="269"/>
        <v>0</v>
      </c>
      <c r="BV65" s="216">
        <f t="shared" si="269"/>
        <v>0</v>
      </c>
      <c r="BW65" s="214">
        <f t="shared" si="269"/>
        <v>0</v>
      </c>
      <c r="BX65" s="215">
        <f>FN65</f>
        <v>0</v>
      </c>
      <c r="BY65" s="211">
        <f t="shared" si="270"/>
        <v>0</v>
      </c>
      <c r="BZ65" s="292">
        <f t="shared" si="270"/>
        <v>0</v>
      </c>
      <c r="CA65" s="216">
        <f t="shared" si="270"/>
        <v>0</v>
      </c>
      <c r="CB65" s="214">
        <f t="shared" si="270"/>
        <v>0</v>
      </c>
      <c r="CC65" s="215">
        <f>GO65</f>
        <v>0</v>
      </c>
      <c r="CD65" s="217">
        <f t="shared" si="174"/>
        <v>0</v>
      </c>
      <c r="CE65" s="195">
        <f>IF(CD65=CD64,CE64,HP65)</f>
        <v>0</v>
      </c>
      <c r="CF65" s="162" t="str">
        <f>IF(BF65=-1,"bm",(IF(BF65=2,"D",IF(CE64=CE65,IF(CE65&lt;0.01," ","&amp;")," "))))</f>
        <v xml:space="preserve"> </v>
      </c>
      <c r="CG65" s="218">
        <f t="shared" si="271"/>
        <v>0</v>
      </c>
      <c r="CH65" s="252">
        <f t="shared" si="271"/>
        <v>0</v>
      </c>
      <c r="CI65" s="219">
        <f>CE65</f>
        <v>0</v>
      </c>
      <c r="CJ65" s="250">
        <f>CG65+CH65+CI65</f>
        <v>0</v>
      </c>
      <c r="CK65" s="129"/>
      <c r="CL65" s="220">
        <f t="shared" si="175"/>
        <v>0</v>
      </c>
      <c r="CM65" s="221">
        <f t="shared" si="176"/>
        <v>4</v>
      </c>
      <c r="CN65" s="221">
        <f t="shared" si="177"/>
        <v>0</v>
      </c>
      <c r="CO65" s="221">
        <f t="shared" si="178"/>
        <v>9</v>
      </c>
      <c r="CP65" s="221">
        <f t="shared" si="179"/>
        <v>0</v>
      </c>
      <c r="CQ65" s="221">
        <f t="shared" si="180"/>
        <v>6</v>
      </c>
      <c r="CR65" s="221">
        <f t="shared" si="181"/>
        <v>0</v>
      </c>
      <c r="CS65" s="221">
        <f t="shared" si="182"/>
        <v>1</v>
      </c>
      <c r="CT65" s="221">
        <f t="shared" si="183"/>
        <v>0</v>
      </c>
      <c r="CU65" s="221">
        <f t="shared" si="184"/>
        <v>1</v>
      </c>
      <c r="CV65" s="221">
        <f t="shared" si="185"/>
        <v>0</v>
      </c>
      <c r="CW65" s="222">
        <f t="shared" si="186"/>
        <v>1</v>
      </c>
      <c r="CX65" s="220">
        <f t="shared" si="187"/>
        <v>0</v>
      </c>
      <c r="CY65" s="221">
        <f t="shared" si="28"/>
        <v>1</v>
      </c>
      <c r="CZ65" s="221">
        <f t="shared" si="188"/>
        <v>0</v>
      </c>
      <c r="DA65" s="221">
        <f t="shared" si="30"/>
        <v>1</v>
      </c>
      <c r="DB65" s="221">
        <f t="shared" si="189"/>
        <v>0</v>
      </c>
      <c r="DC65" s="221">
        <f t="shared" si="32"/>
        <v>1</v>
      </c>
      <c r="DD65" s="221">
        <f t="shared" si="190"/>
        <v>0</v>
      </c>
      <c r="DE65" s="221">
        <f t="shared" si="34"/>
        <v>1</v>
      </c>
      <c r="DF65" s="221">
        <f t="shared" si="191"/>
        <v>0</v>
      </c>
      <c r="DG65" s="221">
        <f t="shared" si="36"/>
        <v>1</v>
      </c>
      <c r="DH65" s="221">
        <f t="shared" si="192"/>
        <v>0</v>
      </c>
      <c r="DI65" s="222">
        <f t="shared" si="38"/>
        <v>1</v>
      </c>
      <c r="DJ65" s="265">
        <f>IF(CL65&gt;0.01,CM65,(IF(CN65&gt;0.01,CO65,(IF(CP65&gt;0.01,CQ65,(IF(CR65&gt;0.01,CS65,(IF(CT65&gt;0.01,CU65,(IF(CV65&gt;0.01,CW65,0)))))))))))</f>
        <v>0</v>
      </c>
      <c r="DK65" s="266">
        <f>IF(CX65&gt;0.01,CY65,(IF(CZ65&gt;0.01,DA65,(IF(DB65&gt;0.01,DC65,(IF(DD65&gt;0.01,DE65,(IF(DF65&gt;0.01,DG65,(IF(DH65&gt;0.01,DI65,0)))))))))))</f>
        <v>0</v>
      </c>
      <c r="DL65" s="267">
        <f>DJ65+DK65</f>
        <v>0</v>
      </c>
      <c r="DM65" s="224">
        <f t="shared" si="193"/>
        <v>0</v>
      </c>
      <c r="DN65" s="225">
        <f t="shared" si="194"/>
        <v>4</v>
      </c>
      <c r="DO65" s="225">
        <f t="shared" si="195"/>
        <v>0</v>
      </c>
      <c r="DP65" s="225">
        <f t="shared" si="196"/>
        <v>9</v>
      </c>
      <c r="DQ65" s="225">
        <f t="shared" si="197"/>
        <v>0</v>
      </c>
      <c r="DR65" s="225">
        <f t="shared" si="198"/>
        <v>6</v>
      </c>
      <c r="DS65" s="225">
        <f t="shared" si="199"/>
        <v>0</v>
      </c>
      <c r="DT65" s="225">
        <f t="shared" si="200"/>
        <v>1</v>
      </c>
      <c r="DU65" s="225">
        <f t="shared" si="201"/>
        <v>0</v>
      </c>
      <c r="DV65" s="225">
        <f t="shared" si="202"/>
        <v>1</v>
      </c>
      <c r="DW65" s="225">
        <f t="shared" si="203"/>
        <v>0</v>
      </c>
      <c r="DX65" s="225">
        <f t="shared" si="204"/>
        <v>1</v>
      </c>
      <c r="DY65" s="225">
        <f t="shared" si="205"/>
        <v>0</v>
      </c>
      <c r="DZ65" s="225">
        <f t="shared" si="52"/>
        <v>1</v>
      </c>
      <c r="EA65" s="225">
        <f t="shared" si="206"/>
        <v>0</v>
      </c>
      <c r="EB65" s="225">
        <f t="shared" si="54"/>
        <v>1</v>
      </c>
      <c r="EC65" s="225">
        <f t="shared" si="207"/>
        <v>0</v>
      </c>
      <c r="ED65" s="225">
        <f t="shared" si="56"/>
        <v>1</v>
      </c>
      <c r="EE65" s="225">
        <f t="shared" si="208"/>
        <v>0</v>
      </c>
      <c r="EF65" s="225">
        <f t="shared" si="58"/>
        <v>1</v>
      </c>
      <c r="EG65" s="225">
        <f t="shared" si="209"/>
        <v>0</v>
      </c>
      <c r="EH65" s="225">
        <f t="shared" si="60"/>
        <v>1</v>
      </c>
      <c r="EI65" s="225">
        <f t="shared" si="210"/>
        <v>0</v>
      </c>
      <c r="EJ65" s="225">
        <f t="shared" si="62"/>
        <v>1</v>
      </c>
      <c r="EK65" s="225">
        <f>IF(DM65&gt;0.01,DN65,(IF(DO65&gt;0.01,DP65,(IF(DQ65&gt;0.01,DR65,(IF(DS65&gt;0.01,DT65,(IF(DU65&gt;0.01,DV65,(IF(DW65&gt;0.01,DX65,0)))))))))))</f>
        <v>0</v>
      </c>
      <c r="EL65" s="225">
        <f>IF(DY65&gt;0.01,DZ65,(IF(EA65&gt;0.01,EB65,(IF(EC65&gt;0.01,ED65,(IF(EE65&gt;0.01,EF65,(IF(EG65&gt;0.01,EH65,(IF(EI65&gt;0.01,EJ65,0)))))))))))</f>
        <v>0</v>
      </c>
      <c r="EM65" s="223">
        <f>EK65+EL65</f>
        <v>0</v>
      </c>
      <c r="EN65" s="224">
        <f t="shared" si="211"/>
        <v>0</v>
      </c>
      <c r="EO65" s="225">
        <f t="shared" si="212"/>
        <v>4</v>
      </c>
      <c r="EP65" s="225">
        <f t="shared" si="213"/>
        <v>0</v>
      </c>
      <c r="EQ65" s="225">
        <f t="shared" si="214"/>
        <v>9</v>
      </c>
      <c r="ER65" s="225">
        <f t="shared" si="215"/>
        <v>0</v>
      </c>
      <c r="ES65" s="225">
        <f t="shared" si="216"/>
        <v>6</v>
      </c>
      <c r="ET65" s="225">
        <f t="shared" si="217"/>
        <v>0</v>
      </c>
      <c r="EU65" s="225">
        <f t="shared" si="218"/>
        <v>1</v>
      </c>
      <c r="EV65" s="225">
        <f t="shared" si="219"/>
        <v>0</v>
      </c>
      <c r="EW65" s="225">
        <f t="shared" si="220"/>
        <v>1</v>
      </c>
      <c r="EX65" s="225">
        <f t="shared" si="221"/>
        <v>0</v>
      </c>
      <c r="EY65" s="225">
        <f t="shared" si="222"/>
        <v>1</v>
      </c>
      <c r="EZ65" s="225">
        <f t="shared" si="223"/>
        <v>0</v>
      </c>
      <c r="FA65" s="225">
        <f t="shared" si="76"/>
        <v>1</v>
      </c>
      <c r="FB65" s="225">
        <f t="shared" si="224"/>
        <v>0</v>
      </c>
      <c r="FC65" s="225">
        <f t="shared" si="78"/>
        <v>1</v>
      </c>
      <c r="FD65" s="225">
        <f t="shared" si="225"/>
        <v>0</v>
      </c>
      <c r="FE65" s="225">
        <f t="shared" si="80"/>
        <v>1</v>
      </c>
      <c r="FF65" s="225">
        <f t="shared" si="226"/>
        <v>0</v>
      </c>
      <c r="FG65" s="225">
        <f t="shared" si="82"/>
        <v>1</v>
      </c>
      <c r="FH65" s="225">
        <f t="shared" si="227"/>
        <v>0</v>
      </c>
      <c r="FI65" s="225">
        <f t="shared" si="84"/>
        <v>1</v>
      </c>
      <c r="FJ65" s="225">
        <f t="shared" si="228"/>
        <v>0</v>
      </c>
      <c r="FK65" s="225">
        <f t="shared" si="86"/>
        <v>1</v>
      </c>
      <c r="FL65" s="225">
        <f>IF(EN65&gt;0.01,EO65,(IF(EP65&gt;0.01,EQ65,(IF(ER65&gt;0.01,ES65,(IF(ET65&gt;0.01,EU65,(IF(EV65&gt;0.01,EW65,(IF(EX65&gt;0.01,EY65,0)))))))))))</f>
        <v>0</v>
      </c>
      <c r="FM65" s="225">
        <f>IF(EZ65&gt;0.01,FA65,(IF(FB65&gt;0.01,FC65,(IF(FD65&gt;0.01,FE65,(IF(FF65&gt;0.01,FG65,(IF(FH65&gt;0.01,FI65,(IF(FJ65&gt;0.01,FK65,0)))))))))))</f>
        <v>0</v>
      </c>
      <c r="FN65" s="223">
        <f>FL65+FM65</f>
        <v>0</v>
      </c>
      <c r="FO65" s="224">
        <f t="shared" si="229"/>
        <v>0</v>
      </c>
      <c r="FP65" s="225">
        <f t="shared" si="230"/>
        <v>4</v>
      </c>
      <c r="FQ65" s="225">
        <f t="shared" si="231"/>
        <v>0</v>
      </c>
      <c r="FR65" s="225">
        <f t="shared" si="232"/>
        <v>9</v>
      </c>
      <c r="FS65" s="225">
        <f t="shared" si="233"/>
        <v>0</v>
      </c>
      <c r="FT65" s="225">
        <f t="shared" si="234"/>
        <v>6</v>
      </c>
      <c r="FU65" s="225">
        <f t="shared" si="235"/>
        <v>0</v>
      </c>
      <c r="FV65" s="225">
        <f t="shared" si="236"/>
        <v>1</v>
      </c>
      <c r="FW65" s="225">
        <f t="shared" si="237"/>
        <v>0</v>
      </c>
      <c r="FX65" s="225">
        <f t="shared" si="238"/>
        <v>1</v>
      </c>
      <c r="FY65" s="225">
        <f t="shared" si="239"/>
        <v>0</v>
      </c>
      <c r="FZ65" s="225">
        <f t="shared" si="240"/>
        <v>1</v>
      </c>
      <c r="GA65" s="225">
        <f t="shared" si="241"/>
        <v>0</v>
      </c>
      <c r="GB65" s="225">
        <f t="shared" si="100"/>
        <v>1</v>
      </c>
      <c r="GC65" s="225">
        <f t="shared" si="242"/>
        <v>0</v>
      </c>
      <c r="GD65" s="225">
        <f t="shared" si="102"/>
        <v>1</v>
      </c>
      <c r="GE65" s="225">
        <f t="shared" si="243"/>
        <v>0</v>
      </c>
      <c r="GF65" s="225">
        <f t="shared" si="104"/>
        <v>1</v>
      </c>
      <c r="GG65" s="225">
        <f t="shared" si="244"/>
        <v>0</v>
      </c>
      <c r="GH65" s="225">
        <f t="shared" si="106"/>
        <v>1</v>
      </c>
      <c r="GI65" s="225">
        <f t="shared" si="245"/>
        <v>0</v>
      </c>
      <c r="GJ65" s="225">
        <f t="shared" si="108"/>
        <v>1</v>
      </c>
      <c r="GK65" s="225">
        <f t="shared" si="246"/>
        <v>0</v>
      </c>
      <c r="GL65" s="225">
        <f t="shared" si="110"/>
        <v>1</v>
      </c>
      <c r="GM65" s="225">
        <f>IF(FO65&gt;0.01,FP65,(IF(FQ65&gt;0.01,FR65,(IF(FS65&gt;0.01,FT65,(IF(FU65&gt;0.01,FV65,(IF(FW65&gt;0.01,FX65,(IF(FY65&gt;0.01,FZ65,0)))))))))))</f>
        <v>0</v>
      </c>
      <c r="GN65" s="225">
        <f>IF(GA65&gt;0.01,GB65,(IF(GC65&gt;0.01,GD65,(IF(GE65&gt;0.01,GF65,(IF(GG65&gt;0.01,GH65,(IF(GI65&gt;0.01,GJ65,(IF(GK65&gt;0.01,GL65,0)))))))))))</f>
        <v>0</v>
      </c>
      <c r="GO65" s="223">
        <f>GM65+GN65</f>
        <v>0</v>
      </c>
      <c r="GP65" s="224">
        <f t="shared" si="247"/>
        <v>0</v>
      </c>
      <c r="GQ65" s="225">
        <f t="shared" si="248"/>
        <v>4</v>
      </c>
      <c r="GR65" s="225">
        <f t="shared" si="249"/>
        <v>0</v>
      </c>
      <c r="GS65" s="225">
        <f t="shared" si="250"/>
        <v>9</v>
      </c>
      <c r="GT65" s="225">
        <f t="shared" si="251"/>
        <v>0</v>
      </c>
      <c r="GU65" s="225">
        <f t="shared" si="252"/>
        <v>6</v>
      </c>
      <c r="GV65" s="225">
        <f t="shared" si="253"/>
        <v>0</v>
      </c>
      <c r="GW65" s="225">
        <f t="shared" si="254"/>
        <v>1</v>
      </c>
      <c r="GX65" s="225">
        <f t="shared" si="255"/>
        <v>0</v>
      </c>
      <c r="GY65" s="225">
        <f t="shared" si="256"/>
        <v>1</v>
      </c>
      <c r="GZ65" s="225">
        <f t="shared" si="257"/>
        <v>0</v>
      </c>
      <c r="HA65" s="225">
        <f t="shared" si="258"/>
        <v>1</v>
      </c>
      <c r="HB65" s="225">
        <f t="shared" si="259"/>
        <v>0</v>
      </c>
      <c r="HC65" s="225">
        <f t="shared" si="124"/>
        <v>1</v>
      </c>
      <c r="HD65" s="225">
        <f t="shared" si="260"/>
        <v>0</v>
      </c>
      <c r="HE65" s="225">
        <f t="shared" si="126"/>
        <v>1</v>
      </c>
      <c r="HF65" s="225">
        <f t="shared" si="261"/>
        <v>0</v>
      </c>
      <c r="HG65" s="225">
        <f t="shared" si="128"/>
        <v>1</v>
      </c>
      <c r="HH65" s="225">
        <f t="shared" si="262"/>
        <v>0</v>
      </c>
      <c r="HI65" s="225">
        <f t="shared" si="130"/>
        <v>1</v>
      </c>
      <c r="HJ65" s="225">
        <f t="shared" si="263"/>
        <v>0</v>
      </c>
      <c r="HK65" s="225">
        <f t="shared" si="132"/>
        <v>1</v>
      </c>
      <c r="HL65" s="225">
        <f t="shared" si="264"/>
        <v>0</v>
      </c>
      <c r="HM65" s="225">
        <f t="shared" si="134"/>
        <v>1</v>
      </c>
      <c r="HN65" s="225">
        <f>IF(GP65&gt;0.01,GQ65,(IF(GR65&gt;0.01,GS65,(IF(GT65&gt;0.01,GU65,(IF(GV65&gt;0.01,GW65,(IF(GX65&gt;0.01,GY65,(IF(GZ65&gt;0.01,HA65,0)))))))))))</f>
        <v>0</v>
      </c>
      <c r="HO65" s="225">
        <f>IF(HB65&gt;0.01,HC65,(IF(HD65&gt;0.01,HE65,(IF(HF65&gt;0.01,HG65,(IF(HH65&gt;0.01,HI65,(IF(HJ65&gt;0.01,HK65,(IF(HL65&gt;0.01,HM65,0)))))))))))</f>
        <v>0</v>
      </c>
      <c r="HP65" s="223">
        <f>HN65+HO65</f>
        <v>0</v>
      </c>
    </row>
    <row r="66" spans="1:224" ht="15" x14ac:dyDescent="0.25">
      <c r="E66" s="123"/>
      <c r="G66" s="123"/>
      <c r="H66" s="123"/>
      <c r="I66" s="123"/>
      <c r="J66" s="123"/>
      <c r="K66" s="123"/>
      <c r="L66" s="123"/>
      <c r="M66" s="123"/>
      <c r="O66" s="123"/>
      <c r="BA66" s="123"/>
      <c r="BB66" s="123"/>
      <c r="BC66" s="123"/>
      <c r="BD66" s="123"/>
      <c r="BE66" s="123"/>
      <c r="BF66" s="123"/>
      <c r="BG66" s="274"/>
      <c r="CD66" s="280"/>
      <c r="CF66" s="123"/>
      <c r="CK66" s="129"/>
    </row>
    <row r="67" spans="1:224" ht="15" x14ac:dyDescent="0.25">
      <c r="E67" s="123"/>
      <c r="G67" s="123"/>
      <c r="H67" s="123"/>
      <c r="I67" s="123"/>
      <c r="J67" s="123"/>
      <c r="K67" s="123"/>
      <c r="L67" s="123"/>
      <c r="M67" s="123"/>
      <c r="O67" s="123"/>
      <c r="BA67" s="123"/>
      <c r="BB67" s="123"/>
      <c r="BC67" s="123"/>
      <c r="BD67" s="123"/>
      <c r="BE67" s="123"/>
      <c r="BF67" s="123"/>
      <c r="BG67" s="274"/>
      <c r="CD67" s="280"/>
      <c r="CF67" s="123"/>
      <c r="CK67" s="129"/>
    </row>
    <row r="68" spans="1:224" ht="15" x14ac:dyDescent="0.25">
      <c r="E68" s="123"/>
      <c r="G68" s="123"/>
      <c r="H68" s="123"/>
      <c r="I68" s="123"/>
      <c r="J68" s="123"/>
      <c r="K68" s="123"/>
      <c r="L68" s="123"/>
      <c r="M68" s="123"/>
      <c r="O68" s="123"/>
      <c r="BA68" s="123"/>
      <c r="BB68" s="123"/>
      <c r="BC68" s="123"/>
      <c r="BD68" s="123"/>
      <c r="BE68" s="123"/>
      <c r="BF68" s="123"/>
      <c r="BG68" s="274"/>
      <c r="CD68" s="280"/>
      <c r="CF68" s="123"/>
      <c r="CK68" s="129"/>
    </row>
    <row r="69" spans="1:224" ht="15" x14ac:dyDescent="0.25">
      <c r="E69" s="123"/>
      <c r="G69" s="123"/>
      <c r="H69" s="123"/>
      <c r="I69" s="123"/>
      <c r="J69" s="123"/>
      <c r="K69" s="123"/>
      <c r="L69" s="123"/>
      <c r="M69" s="123"/>
      <c r="O69" s="123"/>
      <c r="BA69" s="123"/>
      <c r="BB69" s="123"/>
      <c r="BC69" s="123"/>
      <c r="BD69" s="123"/>
      <c r="BE69" s="123"/>
      <c r="BF69" s="123"/>
      <c r="BG69" s="274"/>
      <c r="CD69" s="280"/>
      <c r="CF69" s="123"/>
      <c r="CK69" s="129"/>
    </row>
    <row r="70" spans="1:224" ht="15" x14ac:dyDescent="0.25">
      <c r="E70" s="123"/>
      <c r="G70" s="123"/>
      <c r="H70" s="123"/>
      <c r="I70" s="123"/>
      <c r="J70" s="123"/>
      <c r="CK70" s="129"/>
    </row>
    <row r="71" spans="1:224" ht="15" x14ac:dyDescent="0.25">
      <c r="CK71" s="129"/>
    </row>
    <row r="72" spans="1:224" ht="15" x14ac:dyDescent="0.25">
      <c r="CK72" s="129"/>
    </row>
    <row r="73" spans="1:224" ht="15" x14ac:dyDescent="0.25">
      <c r="CK73" s="129"/>
    </row>
    <row r="74" spans="1:224" ht="15" x14ac:dyDescent="0.25">
      <c r="CK74" s="129"/>
    </row>
    <row r="75" spans="1:224" ht="15" x14ac:dyDescent="0.25">
      <c r="CK75" s="129"/>
    </row>
    <row r="76" spans="1:224" ht="15" x14ac:dyDescent="0.25">
      <c r="CK76" s="129"/>
    </row>
    <row r="77" spans="1:224" ht="15" x14ac:dyDescent="0.25">
      <c r="CK77" s="129"/>
    </row>
    <row r="78" spans="1:224" ht="15" x14ac:dyDescent="0.25">
      <c r="CK78" s="129"/>
    </row>
    <row r="79" spans="1:224" ht="15" x14ac:dyDescent="0.25">
      <c r="CK79" s="129"/>
    </row>
    <row r="80" spans="1:224" ht="15" x14ac:dyDescent="0.25">
      <c r="CK80" s="129"/>
    </row>
    <row r="81" spans="89:89" ht="15" x14ac:dyDescent="0.25">
      <c r="CK81" s="129"/>
    </row>
    <row r="82" spans="89:89" ht="15" x14ac:dyDescent="0.25">
      <c r="CK82" s="129"/>
    </row>
    <row r="83" spans="89:89" ht="15" x14ac:dyDescent="0.25">
      <c r="CK83" s="129"/>
    </row>
    <row r="84" spans="89:89" ht="15" x14ac:dyDescent="0.25">
      <c r="CK84" s="129"/>
    </row>
    <row r="85" spans="89:89" ht="15" x14ac:dyDescent="0.25">
      <c r="CK85" s="129"/>
    </row>
    <row r="86" spans="89:89" ht="15" x14ac:dyDescent="0.25">
      <c r="CK86" s="129"/>
    </row>
    <row r="87" spans="89:89" ht="15" x14ac:dyDescent="0.25">
      <c r="CK87" s="129"/>
    </row>
    <row r="88" spans="89:89" ht="15" x14ac:dyDescent="0.25">
      <c r="CK88" s="129"/>
    </row>
    <row r="89" spans="89:89" ht="15" x14ac:dyDescent="0.25">
      <c r="CK89" s="129"/>
    </row>
    <row r="90" spans="89:89" ht="15" x14ac:dyDescent="0.25">
      <c r="CK90" s="129"/>
    </row>
    <row r="91" spans="89:89" ht="15" x14ac:dyDescent="0.25">
      <c r="CK91" s="129"/>
    </row>
    <row r="92" spans="89:89" ht="15" x14ac:dyDescent="0.25">
      <c r="CK92" s="129"/>
    </row>
    <row r="93" spans="89:89" ht="15" x14ac:dyDescent="0.25">
      <c r="CK93" s="129"/>
    </row>
    <row r="94" spans="89:89" ht="15" x14ac:dyDescent="0.25">
      <c r="CK94" s="129"/>
    </row>
    <row r="95" spans="89:89" ht="15" x14ac:dyDescent="0.25">
      <c r="CK95" s="129"/>
    </row>
    <row r="96" spans="89:89" ht="15" x14ac:dyDescent="0.25">
      <c r="CK96" s="129"/>
    </row>
    <row r="97" spans="89:89" ht="15" x14ac:dyDescent="0.25">
      <c r="CK97" s="129"/>
    </row>
    <row r="98" spans="89:89" ht="15" x14ac:dyDescent="0.25">
      <c r="CK98" s="129"/>
    </row>
    <row r="99" spans="89:89" ht="15" x14ac:dyDescent="0.25">
      <c r="CK99" s="129"/>
    </row>
    <row r="100" spans="89:89" ht="15" x14ac:dyDescent="0.25">
      <c r="CK100" s="129"/>
    </row>
    <row r="101" spans="89:89" ht="15" x14ac:dyDescent="0.25">
      <c r="CK101" s="129"/>
    </row>
    <row r="102" spans="89:89" ht="15" x14ac:dyDescent="0.25">
      <c r="CK102" s="129"/>
    </row>
    <row r="103" spans="89:89" ht="15" x14ac:dyDescent="0.25">
      <c r="CK103" s="129"/>
    </row>
    <row r="104" spans="89:89" ht="15" x14ac:dyDescent="0.25">
      <c r="CK104" s="129"/>
    </row>
    <row r="105" spans="89:89" ht="15" x14ac:dyDescent="0.25">
      <c r="CK105" s="129"/>
    </row>
    <row r="106" spans="89:89" ht="15" x14ac:dyDescent="0.25">
      <c r="CK106" s="129"/>
    </row>
    <row r="107" spans="89:89" ht="15" x14ac:dyDescent="0.25">
      <c r="CK107" s="129"/>
    </row>
  </sheetData>
  <phoneticPr fontId="17" type="noConversion"/>
  <conditionalFormatting sqref="AQ6:AR65">
    <cfRule type="cellIs" dxfId="2" priority="1" stopIfTrue="1" operator="equal">
      <formula>0</formula>
    </cfRule>
  </conditionalFormatting>
  <conditionalFormatting sqref="L6:M53 O6:O53">
    <cfRule type="cellIs" dxfId="1" priority="2" stopIfTrue="1" operator="greaterThan">
      <formula>0</formula>
    </cfRule>
  </conditionalFormatting>
  <conditionalFormatting sqref="AV7:CE65">
    <cfRule type="expression" dxfId="0" priority="3" stopIfTrue="1">
      <formula>IF($AW7&lt;0.01,TRUE,FALSE)</formula>
    </cfRule>
  </conditionalFormatting>
  <printOptions horizontalCentered="1"/>
  <pageMargins left="0.39370078740157483" right="0.27559055118110237" top="0.59055118110236227" bottom="0.55118110236220474" header="0.39370078740157483" footer="0.31496062992125984"/>
  <pageSetup paperSize="9" scale="64" fitToHeight="2" orientation="landscape" r:id="rId1"/>
  <headerFooter alignWithMargins="0">
    <oddHeader xml:space="preserve">&amp;C&amp;"Arial,Vet"&amp;16Uitslag Ere, Talenten en 1ste divisie&amp;RTwello 13 december 2009
</oddHeader>
    <oddFooter>&amp;LDistrict Oost
&amp;C&amp;8KNGU Productgroep Turnen Dames &amp;R&amp;8blad &amp;P van &amp;N</oddFooter>
  </headerFooter>
  <ignoredErrors>
    <ignoredError sqref="BN6 BN7:HN65 BS6:HP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P54"/>
  <sheetViews>
    <sheetView showZeros="0" workbookViewId="0">
      <pane ySplit="5" topLeftCell="A31" activePane="bottomLeft" state="frozen"/>
      <selection pane="bottomLeft" activeCell="G43" sqref="G43"/>
    </sheetView>
  </sheetViews>
  <sheetFormatPr defaultColWidth="8.85546875" defaultRowHeight="11.25" x14ac:dyDescent="0.2"/>
  <cols>
    <col min="1" max="1" width="2.5703125" style="2" customWidth="1"/>
    <col min="2" max="2" width="4.7109375" style="1" customWidth="1"/>
    <col min="3" max="3" width="21.7109375" style="2" customWidth="1"/>
    <col min="4" max="4" width="20" style="2" customWidth="1"/>
    <col min="5" max="5" width="14.5703125" style="2" customWidth="1"/>
    <col min="6" max="6" width="7.5703125" style="2" customWidth="1"/>
    <col min="7" max="7" width="7.28515625" style="1" customWidth="1"/>
    <col min="8" max="9" width="3.5703125" style="1" customWidth="1"/>
    <col min="10" max="10" width="11.28515625" style="1" customWidth="1"/>
    <col min="11" max="11" width="5.28515625" style="1" customWidth="1"/>
    <col min="12" max="12" width="4" style="1" customWidth="1"/>
    <col min="13" max="13" width="3.140625" style="1" customWidth="1"/>
    <col min="14" max="14" width="11.28515625" style="1" customWidth="1"/>
    <col min="15" max="15" width="28.42578125" style="2" bestFit="1" customWidth="1"/>
    <col min="16" max="16384" width="8.85546875" style="2"/>
  </cols>
  <sheetData>
    <row r="1" spans="1:16" ht="12" customHeight="1" x14ac:dyDescent="0.2">
      <c r="A1" s="11"/>
      <c r="B1" s="356" t="s">
        <v>155</v>
      </c>
      <c r="C1" s="259"/>
      <c r="D1" s="45"/>
      <c r="E1" s="45"/>
      <c r="F1" s="321"/>
      <c r="G1" s="322"/>
      <c r="H1" s="321"/>
      <c r="I1" s="321"/>
      <c r="J1" s="337"/>
      <c r="K1" s="238" t="s">
        <v>64</v>
      </c>
      <c r="L1" s="323"/>
      <c r="M1" s="6"/>
      <c r="N1" s="6"/>
      <c r="O1" s="328"/>
      <c r="P1" s="5"/>
    </row>
    <row r="2" spans="1:16" ht="12" customHeight="1" x14ac:dyDescent="0.2">
      <c r="A2" s="12"/>
      <c r="B2" s="46" t="s">
        <v>145</v>
      </c>
      <c r="C2" s="260"/>
      <c r="D2" s="47"/>
      <c r="E2" s="47"/>
      <c r="F2" s="324"/>
      <c r="G2" s="325"/>
      <c r="H2" s="44"/>
      <c r="I2" s="44"/>
      <c r="J2" s="338"/>
      <c r="K2" s="239" t="s">
        <v>68</v>
      </c>
      <c r="L2" s="321"/>
      <c r="M2" s="519" t="s">
        <v>25</v>
      </c>
      <c r="N2" s="253"/>
      <c r="O2" s="328"/>
      <c r="P2" s="5"/>
    </row>
    <row r="3" spans="1:16" ht="12" customHeight="1" x14ac:dyDescent="0.2">
      <c r="B3" s="332"/>
      <c r="C3" s="326"/>
      <c r="D3" s="326"/>
      <c r="E3" s="326"/>
      <c r="F3" s="326"/>
      <c r="G3" s="102"/>
      <c r="H3" s="102"/>
      <c r="I3" s="102"/>
      <c r="J3" s="338"/>
      <c r="K3" s="239" t="s">
        <v>65</v>
      </c>
      <c r="L3" s="323"/>
      <c r="M3" s="520"/>
      <c r="N3" s="254" t="s">
        <v>63</v>
      </c>
      <c r="O3" s="328"/>
      <c r="P3" s="5"/>
    </row>
    <row r="4" spans="1:16" ht="12" customHeight="1" x14ac:dyDescent="0.2">
      <c r="B4" s="333"/>
      <c r="C4" s="334"/>
      <c r="D4" s="334"/>
      <c r="E4" s="334"/>
      <c r="F4" s="334"/>
      <c r="G4" s="2"/>
      <c r="H4" s="2"/>
      <c r="I4" s="2"/>
      <c r="J4" s="339"/>
      <c r="K4" s="239" t="s">
        <v>66</v>
      </c>
      <c r="L4" s="391">
        <v>1</v>
      </c>
      <c r="M4" s="520"/>
      <c r="N4" s="254" t="s">
        <v>83</v>
      </c>
      <c r="O4" s="1" t="s">
        <v>82</v>
      </c>
      <c r="P4" s="5"/>
    </row>
    <row r="5" spans="1:16" ht="12" customHeight="1" x14ac:dyDescent="0.2">
      <c r="B5" s="331" t="s">
        <v>2</v>
      </c>
      <c r="C5" s="329" t="s">
        <v>1</v>
      </c>
      <c r="D5" s="330" t="s">
        <v>7</v>
      </c>
      <c r="E5" s="489"/>
      <c r="F5" s="335" t="s">
        <v>15</v>
      </c>
      <c r="G5" s="37" t="s">
        <v>20</v>
      </c>
      <c r="H5" s="37" t="s">
        <v>86</v>
      </c>
      <c r="I5" s="37" t="s">
        <v>28</v>
      </c>
      <c r="J5" s="340" t="s">
        <v>71</v>
      </c>
      <c r="K5" s="240" t="s">
        <v>67</v>
      </c>
      <c r="L5" s="336" t="s">
        <v>13</v>
      </c>
      <c r="M5" s="520"/>
      <c r="N5" s="255" t="s">
        <v>84</v>
      </c>
      <c r="O5" s="1" t="s">
        <v>85</v>
      </c>
    </row>
    <row r="6" spans="1:16" ht="12" customHeight="1" x14ac:dyDescent="0.2">
      <c r="A6" s="521" t="s">
        <v>107</v>
      </c>
      <c r="B6" s="272">
        <v>1</v>
      </c>
      <c r="C6" s="474" t="s">
        <v>156</v>
      </c>
      <c r="D6" s="474" t="s">
        <v>157</v>
      </c>
      <c r="E6" s="474" t="s">
        <v>158</v>
      </c>
      <c r="F6" s="512" t="s">
        <v>159</v>
      </c>
      <c r="G6" s="38" t="s">
        <v>154</v>
      </c>
      <c r="H6" s="38" t="s">
        <v>160</v>
      </c>
      <c r="I6" s="38" t="s">
        <v>159</v>
      </c>
      <c r="J6" s="110">
        <v>39042</v>
      </c>
      <c r="K6" s="39"/>
      <c r="L6" s="352"/>
      <c r="M6" s="349">
        <v>1</v>
      </c>
      <c r="N6" s="341"/>
      <c r="O6" s="2" t="s">
        <v>121</v>
      </c>
    </row>
    <row r="7" spans="1:16" ht="12" customHeight="1" x14ac:dyDescent="0.2">
      <c r="A7" s="527"/>
      <c r="B7" s="271">
        <v>2</v>
      </c>
      <c r="C7" s="475" t="s">
        <v>161</v>
      </c>
      <c r="D7" s="475" t="s">
        <v>157</v>
      </c>
      <c r="E7" s="474" t="s">
        <v>158</v>
      </c>
      <c r="F7" s="512" t="s">
        <v>159</v>
      </c>
      <c r="G7" s="38" t="s">
        <v>154</v>
      </c>
      <c r="H7" s="38" t="s">
        <v>160</v>
      </c>
      <c r="I7" s="38" t="s">
        <v>159</v>
      </c>
      <c r="J7" s="111">
        <v>38740</v>
      </c>
      <c r="K7" s="32"/>
      <c r="L7" s="353"/>
      <c r="M7" s="349">
        <v>1</v>
      </c>
      <c r="N7" s="342"/>
    </row>
    <row r="8" spans="1:16" ht="12" customHeight="1" x14ac:dyDescent="0.2">
      <c r="A8" s="527"/>
      <c r="B8" s="271">
        <v>3</v>
      </c>
      <c r="C8" s="475" t="s">
        <v>162</v>
      </c>
      <c r="D8" s="475" t="s">
        <v>157</v>
      </c>
      <c r="E8" s="474" t="s">
        <v>158</v>
      </c>
      <c r="F8" s="512" t="s">
        <v>159</v>
      </c>
      <c r="G8" s="38" t="s">
        <v>154</v>
      </c>
      <c r="H8" s="38" t="s">
        <v>160</v>
      </c>
      <c r="I8" s="38" t="s">
        <v>159</v>
      </c>
      <c r="J8" s="111">
        <v>38733</v>
      </c>
      <c r="K8" s="32"/>
      <c r="L8" s="353"/>
      <c r="M8" s="349">
        <v>1</v>
      </c>
      <c r="N8" s="342"/>
      <c r="O8" s="2" t="s">
        <v>122</v>
      </c>
    </row>
    <row r="9" spans="1:16" ht="12" customHeight="1" x14ac:dyDescent="0.2">
      <c r="A9" s="527"/>
      <c r="B9" s="271">
        <v>78</v>
      </c>
      <c r="C9" s="258" t="s">
        <v>179</v>
      </c>
      <c r="D9" s="258" t="s">
        <v>157</v>
      </c>
      <c r="E9" s="257" t="s">
        <v>158</v>
      </c>
      <c r="F9" s="512" t="s">
        <v>159</v>
      </c>
      <c r="G9" s="38" t="s">
        <v>174</v>
      </c>
      <c r="H9" s="38" t="s">
        <v>160</v>
      </c>
      <c r="I9" s="38"/>
      <c r="J9" s="111">
        <v>39652</v>
      </c>
      <c r="K9" s="32"/>
      <c r="L9" s="353"/>
      <c r="M9" s="349">
        <v>3</v>
      </c>
      <c r="N9" s="342"/>
      <c r="O9" s="2" t="s">
        <v>43</v>
      </c>
    </row>
    <row r="10" spans="1:16" ht="12" customHeight="1" x14ac:dyDescent="0.2">
      <c r="A10" s="527"/>
      <c r="B10" s="22"/>
      <c r="C10" s="258"/>
      <c r="D10" s="258"/>
      <c r="E10" s="257"/>
      <c r="F10" s="512"/>
      <c r="G10" s="38"/>
      <c r="H10" s="38"/>
      <c r="I10" s="38"/>
      <c r="J10" s="111"/>
      <c r="K10" s="32"/>
      <c r="L10" s="353"/>
      <c r="M10" s="349"/>
      <c r="N10" s="342"/>
      <c r="O10" s="435" t="s">
        <v>38</v>
      </c>
    </row>
    <row r="11" spans="1:16" ht="12" customHeight="1" x14ac:dyDescent="0.2">
      <c r="A11" s="527"/>
      <c r="B11" s="22"/>
      <c r="C11" s="258"/>
      <c r="D11" s="258"/>
      <c r="E11" s="257"/>
      <c r="F11" s="512"/>
      <c r="G11" s="38"/>
      <c r="H11" s="38"/>
      <c r="I11" s="38"/>
      <c r="J11" s="111"/>
      <c r="K11" s="32"/>
      <c r="L11" s="353"/>
      <c r="M11" s="349"/>
      <c r="N11" s="342"/>
      <c r="O11" s="436" t="s">
        <v>39</v>
      </c>
    </row>
    <row r="12" spans="1:16" ht="12" customHeight="1" x14ac:dyDescent="0.2">
      <c r="A12" s="527"/>
      <c r="B12" s="22"/>
      <c r="C12" s="258"/>
      <c r="D12" s="258"/>
      <c r="E12" s="257"/>
      <c r="F12" s="512"/>
      <c r="G12" s="38"/>
      <c r="H12" s="38"/>
      <c r="I12" s="38"/>
      <c r="J12" s="111"/>
      <c r="K12" s="32"/>
      <c r="L12" s="353"/>
      <c r="M12" s="349"/>
      <c r="N12" s="342"/>
      <c r="O12" s="2" t="s">
        <v>40</v>
      </c>
    </row>
    <row r="13" spans="1:16" ht="12" customHeight="1" x14ac:dyDescent="0.2">
      <c r="A13" s="527"/>
      <c r="B13" s="22"/>
      <c r="C13" s="258"/>
      <c r="D13" s="258"/>
      <c r="E13" s="257"/>
      <c r="F13" s="474"/>
      <c r="G13" s="38"/>
      <c r="H13" s="38"/>
      <c r="I13" s="38"/>
      <c r="J13" s="111"/>
      <c r="K13" s="32"/>
      <c r="L13" s="353"/>
      <c r="M13" s="349"/>
      <c r="N13" s="342"/>
      <c r="O13" s="52" t="s">
        <v>59</v>
      </c>
    </row>
    <row r="14" spans="1:16" ht="12" customHeight="1" x14ac:dyDescent="0.2">
      <c r="A14" s="527"/>
      <c r="B14" s="22"/>
      <c r="C14" s="23"/>
      <c r="D14" s="23"/>
      <c r="E14" s="327"/>
      <c r="F14" s="327"/>
      <c r="G14" s="38"/>
      <c r="H14" s="38"/>
      <c r="I14" s="38"/>
      <c r="J14" s="111"/>
      <c r="K14" s="32"/>
      <c r="L14" s="353"/>
      <c r="M14" s="349"/>
      <c r="N14" s="342"/>
      <c r="O14" s="2" t="s">
        <v>60</v>
      </c>
    </row>
    <row r="15" spans="1:16" ht="12" customHeight="1" x14ac:dyDescent="0.2">
      <c r="A15" s="527"/>
      <c r="B15" s="22"/>
      <c r="C15" s="23"/>
      <c r="D15" s="23"/>
      <c r="E15" s="327"/>
      <c r="F15" s="327"/>
      <c r="G15" s="38"/>
      <c r="H15" s="38"/>
      <c r="I15" s="38"/>
      <c r="J15" s="111"/>
      <c r="K15" s="32"/>
      <c r="L15" s="353"/>
      <c r="M15" s="350"/>
      <c r="N15" s="342"/>
    </row>
    <row r="16" spans="1:16" ht="12" customHeight="1" x14ac:dyDescent="0.2">
      <c r="A16" s="527"/>
      <c r="B16" s="22"/>
      <c r="C16" s="23"/>
      <c r="D16" s="23"/>
      <c r="E16" s="327"/>
      <c r="F16" s="327"/>
      <c r="G16" s="38"/>
      <c r="H16" s="38"/>
      <c r="I16" s="38"/>
      <c r="J16" s="111"/>
      <c r="K16" s="32"/>
      <c r="L16" s="353"/>
      <c r="M16" s="350"/>
      <c r="N16" s="342"/>
    </row>
    <row r="17" spans="1:15" ht="12" customHeight="1" x14ac:dyDescent="0.2">
      <c r="A17" s="528"/>
      <c r="B17" s="24"/>
      <c r="C17" s="25"/>
      <c r="D17" s="25"/>
      <c r="E17" s="25"/>
      <c r="F17" s="25"/>
      <c r="G17" s="26"/>
      <c r="H17" s="26"/>
      <c r="I17" s="26"/>
      <c r="J17" s="112"/>
      <c r="K17" s="33"/>
      <c r="L17" s="354"/>
      <c r="M17" s="351"/>
      <c r="N17" s="343"/>
      <c r="O17" s="403" t="s">
        <v>106</v>
      </c>
    </row>
    <row r="18" spans="1:15" ht="12" customHeight="1" x14ac:dyDescent="0.2">
      <c r="A18" s="524" t="s">
        <v>110</v>
      </c>
      <c r="B18" s="40">
        <v>4</v>
      </c>
      <c r="C18" s="41" t="s">
        <v>163</v>
      </c>
      <c r="D18" s="41" t="s">
        <v>157</v>
      </c>
      <c r="E18" s="41" t="s">
        <v>158</v>
      </c>
      <c r="F18" s="41" t="s">
        <v>159</v>
      </c>
      <c r="G18" s="42" t="s">
        <v>168</v>
      </c>
      <c r="H18" s="42" t="s">
        <v>160</v>
      </c>
      <c r="I18" s="42"/>
      <c r="J18" s="113">
        <v>39798</v>
      </c>
      <c r="K18" s="43"/>
      <c r="L18" s="352"/>
      <c r="M18" s="349">
        <v>2</v>
      </c>
      <c r="N18" s="344"/>
      <c r="O18" s="48" t="s">
        <v>29</v>
      </c>
    </row>
    <row r="19" spans="1:15" ht="12" customHeight="1" x14ac:dyDescent="0.2">
      <c r="A19" s="525"/>
      <c r="B19" s="15">
        <v>5</v>
      </c>
      <c r="C19" s="16" t="s">
        <v>164</v>
      </c>
      <c r="D19" s="16" t="s">
        <v>157</v>
      </c>
      <c r="E19" s="41" t="s">
        <v>158</v>
      </c>
      <c r="F19" s="41" t="s">
        <v>159</v>
      </c>
      <c r="G19" s="42" t="s">
        <v>168</v>
      </c>
      <c r="H19" s="42" t="s">
        <v>160</v>
      </c>
      <c r="I19" s="42"/>
      <c r="J19" s="113">
        <v>39706</v>
      </c>
      <c r="K19" s="43"/>
      <c r="L19" s="353"/>
      <c r="M19" s="349">
        <v>2</v>
      </c>
      <c r="N19" s="344"/>
      <c r="O19" s="48" t="s">
        <v>36</v>
      </c>
    </row>
    <row r="20" spans="1:15" ht="12" customHeight="1" x14ac:dyDescent="0.2">
      <c r="A20" s="525"/>
      <c r="B20" s="15">
        <v>6</v>
      </c>
      <c r="C20" s="16" t="s">
        <v>165</v>
      </c>
      <c r="D20" s="16" t="s">
        <v>157</v>
      </c>
      <c r="E20" s="41" t="s">
        <v>158</v>
      </c>
      <c r="F20" s="41" t="s">
        <v>159</v>
      </c>
      <c r="G20" s="42" t="s">
        <v>168</v>
      </c>
      <c r="H20" s="42" t="s">
        <v>160</v>
      </c>
      <c r="I20" s="42"/>
      <c r="J20" s="113">
        <v>39704</v>
      </c>
      <c r="K20" s="43"/>
      <c r="L20" s="353"/>
      <c r="M20" s="349">
        <v>2</v>
      </c>
      <c r="N20" s="344"/>
      <c r="O20" s="48" t="s">
        <v>41</v>
      </c>
    </row>
    <row r="21" spans="1:15" ht="12" customHeight="1" x14ac:dyDescent="0.2">
      <c r="A21" s="525"/>
      <c r="B21" s="15">
        <v>7</v>
      </c>
      <c r="C21" s="16" t="s">
        <v>166</v>
      </c>
      <c r="D21" s="16" t="s">
        <v>157</v>
      </c>
      <c r="E21" s="41" t="s">
        <v>158</v>
      </c>
      <c r="F21" s="41" t="s">
        <v>159</v>
      </c>
      <c r="G21" s="42" t="s">
        <v>168</v>
      </c>
      <c r="H21" s="42" t="s">
        <v>160</v>
      </c>
      <c r="I21" s="42"/>
      <c r="J21" s="113">
        <v>39738</v>
      </c>
      <c r="K21" s="43"/>
      <c r="L21" s="353"/>
      <c r="M21" s="349">
        <v>2</v>
      </c>
      <c r="N21" s="344"/>
      <c r="O21" s="49" t="s">
        <v>42</v>
      </c>
    </row>
    <row r="22" spans="1:15" ht="12" customHeight="1" x14ac:dyDescent="0.2">
      <c r="A22" s="525"/>
      <c r="B22" s="15"/>
      <c r="C22" s="16"/>
      <c r="D22" s="16"/>
      <c r="E22" s="41"/>
      <c r="F22" s="41"/>
      <c r="G22" s="42"/>
      <c r="H22" s="42"/>
      <c r="I22" s="42"/>
      <c r="J22" s="113"/>
      <c r="K22" s="43"/>
      <c r="L22" s="353"/>
      <c r="M22" s="349"/>
      <c r="N22" s="344"/>
      <c r="O22" s="48" t="s">
        <v>98</v>
      </c>
    </row>
    <row r="23" spans="1:15" ht="12" customHeight="1" x14ac:dyDescent="0.2">
      <c r="A23" s="525"/>
      <c r="B23" s="15"/>
      <c r="C23" s="16"/>
      <c r="D23" s="16"/>
      <c r="E23" s="41"/>
      <c r="F23" s="41"/>
      <c r="G23" s="42"/>
      <c r="H23" s="42"/>
      <c r="I23" s="42"/>
      <c r="J23" s="113"/>
      <c r="K23" s="43"/>
      <c r="L23" s="353"/>
      <c r="M23" s="349"/>
      <c r="N23" s="344"/>
      <c r="O23" s="48" t="s">
        <v>105</v>
      </c>
    </row>
    <row r="24" spans="1:15" ht="12" customHeight="1" x14ac:dyDescent="0.2">
      <c r="A24" s="525"/>
      <c r="B24" s="15"/>
      <c r="C24" s="16"/>
      <c r="D24" s="16"/>
      <c r="E24" s="41"/>
      <c r="F24" s="41"/>
      <c r="G24" s="42"/>
      <c r="H24" s="42"/>
      <c r="I24" s="42"/>
      <c r="J24" s="113"/>
      <c r="K24" s="43"/>
      <c r="L24" s="353"/>
      <c r="M24" s="349"/>
      <c r="N24" s="344"/>
      <c r="O24" s="49" t="s">
        <v>119</v>
      </c>
    </row>
    <row r="25" spans="1:15" ht="12" customHeight="1" x14ac:dyDescent="0.2">
      <c r="A25" s="525"/>
      <c r="B25" s="15"/>
      <c r="C25" s="16"/>
      <c r="D25" s="16"/>
      <c r="E25" s="41"/>
      <c r="F25" s="41"/>
      <c r="G25" s="42"/>
      <c r="H25" s="42"/>
      <c r="I25" s="42"/>
      <c r="J25" s="113"/>
      <c r="K25" s="43"/>
      <c r="L25" s="353"/>
      <c r="M25" s="349"/>
      <c r="N25" s="344"/>
      <c r="O25" s="48" t="s">
        <v>125</v>
      </c>
    </row>
    <row r="26" spans="1:15" ht="12" customHeight="1" x14ac:dyDescent="0.2">
      <c r="A26" s="525"/>
      <c r="B26" s="15"/>
      <c r="C26" s="16"/>
      <c r="D26" s="16"/>
      <c r="E26" s="41"/>
      <c r="F26" s="41"/>
      <c r="G26" s="42"/>
      <c r="H26" s="42"/>
      <c r="I26" s="42"/>
      <c r="J26" s="113"/>
      <c r="K26" s="43"/>
      <c r="L26" s="353"/>
      <c r="M26" s="349"/>
      <c r="N26" s="344"/>
      <c r="O26" s="48" t="s">
        <v>126</v>
      </c>
    </row>
    <row r="27" spans="1:15" ht="12" customHeight="1" x14ac:dyDescent="0.2">
      <c r="A27" s="525"/>
      <c r="B27" s="15"/>
      <c r="C27" s="16"/>
      <c r="D27" s="16"/>
      <c r="E27" s="41"/>
      <c r="F27" s="41"/>
      <c r="G27" s="42"/>
      <c r="H27" s="42"/>
      <c r="I27" s="42"/>
      <c r="J27" s="114"/>
      <c r="K27" s="35"/>
      <c r="L27" s="353"/>
      <c r="M27" s="349"/>
      <c r="N27" s="345"/>
      <c r="O27" s="102"/>
    </row>
    <row r="28" spans="1:15" ht="12" customHeight="1" x14ac:dyDescent="0.2">
      <c r="A28" s="525"/>
      <c r="B28" s="15"/>
      <c r="C28" s="16"/>
      <c r="D28" s="16"/>
      <c r="E28" s="41"/>
      <c r="F28" s="41"/>
      <c r="G28" s="42"/>
      <c r="H28" s="42"/>
      <c r="I28" s="42"/>
      <c r="J28" s="114"/>
      <c r="K28" s="35"/>
      <c r="L28" s="353"/>
      <c r="M28" s="349"/>
      <c r="N28" s="345"/>
      <c r="O28" s="102"/>
    </row>
    <row r="29" spans="1:15" ht="12" customHeight="1" x14ac:dyDescent="0.2">
      <c r="A29" s="526"/>
      <c r="B29" s="17"/>
      <c r="C29" s="18"/>
      <c r="D29" s="18"/>
      <c r="E29" s="18"/>
      <c r="F29" s="18"/>
      <c r="G29" s="19"/>
      <c r="H29" s="19"/>
      <c r="I29" s="19"/>
      <c r="J29" s="115"/>
      <c r="K29" s="36"/>
      <c r="L29" s="354"/>
      <c r="M29" s="351"/>
      <c r="N29" s="346"/>
      <c r="O29" s="102"/>
    </row>
    <row r="30" spans="1:15" ht="12" customHeight="1" x14ac:dyDescent="0.2">
      <c r="A30" s="521" t="s">
        <v>109</v>
      </c>
      <c r="B30" s="20">
        <v>8</v>
      </c>
      <c r="C30" s="21" t="s">
        <v>167</v>
      </c>
      <c r="D30" s="23" t="s">
        <v>157</v>
      </c>
      <c r="E30" s="327" t="s">
        <v>158</v>
      </c>
      <c r="F30" s="327" t="s">
        <v>159</v>
      </c>
      <c r="G30" s="38" t="s">
        <v>168</v>
      </c>
      <c r="H30" s="38" t="s">
        <v>160</v>
      </c>
      <c r="I30" s="38"/>
      <c r="J30" s="116">
        <v>39791</v>
      </c>
      <c r="K30" s="31"/>
      <c r="L30" s="355"/>
      <c r="M30" s="349">
        <v>2</v>
      </c>
      <c r="N30" s="347"/>
      <c r="O30" s="2" t="s">
        <v>76</v>
      </c>
    </row>
    <row r="31" spans="1:15" ht="12" customHeight="1" x14ac:dyDescent="0.2">
      <c r="A31" s="522"/>
      <c r="B31" s="22">
        <v>9</v>
      </c>
      <c r="C31" s="23" t="s">
        <v>169</v>
      </c>
      <c r="D31" s="23" t="s">
        <v>157</v>
      </c>
      <c r="E31" s="327" t="s">
        <v>158</v>
      </c>
      <c r="F31" s="327" t="s">
        <v>159</v>
      </c>
      <c r="G31" s="38" t="s">
        <v>168</v>
      </c>
      <c r="H31" s="38" t="s">
        <v>160</v>
      </c>
      <c r="I31" s="38"/>
      <c r="J31" s="111">
        <v>40197</v>
      </c>
      <c r="K31" s="32"/>
      <c r="L31" s="353"/>
      <c r="M31" s="349">
        <v>2</v>
      </c>
      <c r="N31" s="342"/>
      <c r="O31" s="2" t="s">
        <v>77</v>
      </c>
    </row>
    <row r="32" spans="1:15" ht="12" customHeight="1" x14ac:dyDescent="0.2">
      <c r="A32" s="522"/>
      <c r="B32" s="22">
        <v>10</v>
      </c>
      <c r="C32" s="23" t="s">
        <v>170</v>
      </c>
      <c r="D32" s="23" t="s">
        <v>157</v>
      </c>
      <c r="E32" s="327" t="s">
        <v>158</v>
      </c>
      <c r="F32" s="327" t="s">
        <v>159</v>
      </c>
      <c r="G32" s="38" t="s">
        <v>168</v>
      </c>
      <c r="H32" s="38" t="s">
        <v>160</v>
      </c>
      <c r="I32" s="38"/>
      <c r="J32" s="111">
        <v>39788</v>
      </c>
      <c r="K32" s="32"/>
      <c r="L32" s="353"/>
      <c r="M32" s="349">
        <v>2</v>
      </c>
      <c r="N32" s="342"/>
      <c r="O32" s="2" t="s">
        <v>123</v>
      </c>
    </row>
    <row r="33" spans="1:15" ht="12" customHeight="1" x14ac:dyDescent="0.2">
      <c r="A33" s="522"/>
      <c r="B33" s="22">
        <v>11</v>
      </c>
      <c r="C33" s="23" t="s">
        <v>171</v>
      </c>
      <c r="D33" s="23" t="s">
        <v>157</v>
      </c>
      <c r="E33" s="327" t="s">
        <v>172</v>
      </c>
      <c r="F33" s="327" t="s">
        <v>159</v>
      </c>
      <c r="G33" s="38" t="s">
        <v>168</v>
      </c>
      <c r="H33" s="38" t="s">
        <v>160</v>
      </c>
      <c r="I33" s="38"/>
      <c r="J33" s="111">
        <v>39696</v>
      </c>
      <c r="K33" s="32"/>
      <c r="L33" s="353"/>
      <c r="M33" s="349">
        <v>2</v>
      </c>
      <c r="N33" s="342"/>
      <c r="O33" s="2" t="s">
        <v>49</v>
      </c>
    </row>
    <row r="34" spans="1:15" ht="12" customHeight="1" x14ac:dyDescent="0.2">
      <c r="A34" s="522"/>
      <c r="B34" s="22"/>
      <c r="C34" s="23"/>
      <c r="D34" s="23"/>
      <c r="E34" s="327"/>
      <c r="F34" s="327"/>
      <c r="G34" s="38"/>
      <c r="H34" s="38"/>
      <c r="I34" s="38"/>
      <c r="J34" s="111"/>
      <c r="K34" s="32"/>
      <c r="L34" s="353"/>
      <c r="M34" s="349"/>
      <c r="N34" s="342"/>
      <c r="O34" s="2" t="s">
        <v>48</v>
      </c>
    </row>
    <row r="35" spans="1:15" ht="12" customHeight="1" x14ac:dyDescent="0.2">
      <c r="A35" s="522"/>
      <c r="B35" s="22"/>
      <c r="C35" s="23"/>
      <c r="D35" s="23"/>
      <c r="E35" s="327"/>
      <c r="F35" s="327"/>
      <c r="G35" s="38"/>
      <c r="H35" s="38"/>
      <c r="I35" s="38"/>
      <c r="J35" s="111"/>
      <c r="K35" s="32"/>
      <c r="L35" s="353"/>
      <c r="M35" s="349"/>
      <c r="N35" s="342"/>
      <c r="O35" s="2" t="s">
        <v>75</v>
      </c>
    </row>
    <row r="36" spans="1:15" ht="12" customHeight="1" x14ac:dyDescent="0.2">
      <c r="A36" s="522"/>
      <c r="B36" s="22"/>
      <c r="C36" s="23"/>
      <c r="D36" s="23"/>
      <c r="E36" s="327"/>
      <c r="F36" s="327"/>
      <c r="G36" s="38"/>
      <c r="H36" s="38"/>
      <c r="I36" s="38"/>
      <c r="J36" s="111"/>
      <c r="K36" s="32"/>
      <c r="L36" s="353"/>
      <c r="M36" s="349"/>
      <c r="N36" s="342"/>
    </row>
    <row r="37" spans="1:15" ht="12" customHeight="1" x14ac:dyDescent="0.2">
      <c r="A37" s="522"/>
      <c r="B37" s="22"/>
      <c r="C37" s="23"/>
      <c r="D37" s="23"/>
      <c r="E37" s="327"/>
      <c r="F37" s="327"/>
      <c r="G37" s="38"/>
      <c r="H37" s="38"/>
      <c r="I37" s="38"/>
      <c r="J37" s="111"/>
      <c r="K37" s="32"/>
      <c r="L37" s="353"/>
      <c r="M37" s="349"/>
      <c r="N37" s="342"/>
      <c r="O37" s="2" t="s">
        <v>124</v>
      </c>
    </row>
    <row r="38" spans="1:15" ht="12" customHeight="1" x14ac:dyDescent="0.2">
      <c r="A38" s="522"/>
      <c r="B38" s="22"/>
      <c r="C38" s="23"/>
      <c r="D38" s="23"/>
      <c r="E38" s="327"/>
      <c r="F38" s="327"/>
      <c r="G38" s="38"/>
      <c r="H38" s="38"/>
      <c r="I38" s="38"/>
      <c r="J38" s="111"/>
      <c r="K38" s="32"/>
      <c r="L38" s="353"/>
      <c r="M38" s="349"/>
      <c r="N38" s="342"/>
      <c r="O38" s="2" t="s">
        <v>81</v>
      </c>
    </row>
    <row r="39" spans="1:15" ht="12" customHeight="1" x14ac:dyDescent="0.2">
      <c r="A39" s="522"/>
      <c r="B39" s="22"/>
      <c r="C39" s="23"/>
      <c r="D39" s="23"/>
      <c r="E39" s="327"/>
      <c r="F39" s="327"/>
      <c r="G39" s="38"/>
      <c r="H39" s="38"/>
      <c r="I39" s="38"/>
      <c r="J39" s="111"/>
      <c r="K39" s="32"/>
      <c r="L39" s="353"/>
      <c r="M39" s="349"/>
      <c r="N39" s="342"/>
      <c r="O39" s="2" t="s">
        <v>78</v>
      </c>
    </row>
    <row r="40" spans="1:15" ht="12" customHeight="1" x14ac:dyDescent="0.2">
      <c r="A40" s="522"/>
      <c r="B40" s="22"/>
      <c r="C40" s="23"/>
      <c r="D40" s="23"/>
      <c r="E40" s="327"/>
      <c r="F40" s="327"/>
      <c r="G40" s="38"/>
      <c r="H40" s="38"/>
      <c r="I40" s="38"/>
      <c r="J40" s="111"/>
      <c r="K40" s="32"/>
      <c r="L40" s="353"/>
      <c r="M40" s="350"/>
      <c r="N40" s="342"/>
      <c r="O40" s="2" t="s">
        <v>79</v>
      </c>
    </row>
    <row r="41" spans="1:15" ht="12" customHeight="1" x14ac:dyDescent="0.2">
      <c r="A41" s="523"/>
      <c r="B41" s="24"/>
      <c r="C41" s="25"/>
      <c r="D41" s="25"/>
      <c r="E41" s="25"/>
      <c r="F41" s="25"/>
      <c r="G41" s="26"/>
      <c r="H41" s="26"/>
      <c r="I41" s="26"/>
      <c r="J41" s="112"/>
      <c r="K41" s="33"/>
      <c r="L41" s="354"/>
      <c r="M41" s="351"/>
      <c r="N41" s="343"/>
      <c r="O41" s="2" t="s">
        <v>80</v>
      </c>
    </row>
    <row r="42" spans="1:15" ht="12" customHeight="1" x14ac:dyDescent="0.2">
      <c r="A42" s="524" t="s">
        <v>108</v>
      </c>
      <c r="B42" s="13">
        <v>12</v>
      </c>
      <c r="C42" s="14" t="s">
        <v>173</v>
      </c>
      <c r="D42" s="14" t="s">
        <v>157</v>
      </c>
      <c r="E42" s="41" t="s">
        <v>158</v>
      </c>
      <c r="F42" s="41" t="s">
        <v>159</v>
      </c>
      <c r="G42" s="42" t="s">
        <v>174</v>
      </c>
      <c r="H42" s="42" t="s">
        <v>160</v>
      </c>
      <c r="I42" s="42"/>
      <c r="J42" s="117">
        <v>39632</v>
      </c>
      <c r="K42" s="34"/>
      <c r="L42" s="355"/>
      <c r="M42" s="349">
        <v>3</v>
      </c>
      <c r="N42" s="348"/>
    </row>
    <row r="43" spans="1:15" ht="12" customHeight="1" x14ac:dyDescent="0.2">
      <c r="A43" s="525"/>
      <c r="B43" s="15">
        <v>13</v>
      </c>
      <c r="C43" s="16" t="s">
        <v>175</v>
      </c>
      <c r="D43" s="16" t="s">
        <v>157</v>
      </c>
      <c r="E43" s="41" t="s">
        <v>158</v>
      </c>
      <c r="F43" s="41" t="s">
        <v>159</v>
      </c>
      <c r="G43" s="42" t="s">
        <v>174</v>
      </c>
      <c r="H43" s="42" t="s">
        <v>160</v>
      </c>
      <c r="I43" s="42"/>
      <c r="J43" s="114">
        <v>39523</v>
      </c>
      <c r="K43" s="35"/>
      <c r="L43" s="353"/>
      <c r="M43" s="349">
        <v>3</v>
      </c>
      <c r="N43" s="345"/>
      <c r="O43" s="2" t="s">
        <v>103</v>
      </c>
    </row>
    <row r="44" spans="1:15" ht="12" customHeight="1" x14ac:dyDescent="0.2">
      <c r="A44" s="525"/>
      <c r="B44" s="15">
        <v>14</v>
      </c>
      <c r="C44" s="16" t="s">
        <v>176</v>
      </c>
      <c r="D44" s="16" t="s">
        <v>157</v>
      </c>
      <c r="E44" s="41" t="s">
        <v>158</v>
      </c>
      <c r="F44" s="41" t="s">
        <v>159</v>
      </c>
      <c r="G44" s="42" t="s">
        <v>174</v>
      </c>
      <c r="H44" s="42" t="s">
        <v>160</v>
      </c>
      <c r="I44" s="42"/>
      <c r="J44" s="114">
        <v>39548</v>
      </c>
      <c r="K44" s="35"/>
      <c r="L44" s="353"/>
      <c r="M44" s="349">
        <v>3</v>
      </c>
      <c r="N44" s="345"/>
      <c r="O44" s="2" t="s">
        <v>104</v>
      </c>
    </row>
    <row r="45" spans="1:15" ht="12" customHeight="1" x14ac:dyDescent="0.2">
      <c r="A45" s="525"/>
      <c r="B45" s="15">
        <v>15</v>
      </c>
      <c r="C45" s="16" t="s">
        <v>177</v>
      </c>
      <c r="D45" s="16" t="s">
        <v>157</v>
      </c>
      <c r="E45" s="41" t="s">
        <v>158</v>
      </c>
      <c r="F45" s="41" t="s">
        <v>159</v>
      </c>
      <c r="G45" s="42" t="s">
        <v>174</v>
      </c>
      <c r="H45" s="42" t="s">
        <v>160</v>
      </c>
      <c r="I45" s="42"/>
      <c r="J45" s="114">
        <v>39517</v>
      </c>
      <c r="K45" s="35"/>
      <c r="L45" s="353"/>
      <c r="M45" s="349">
        <v>3</v>
      </c>
      <c r="N45" s="345"/>
    </row>
    <row r="46" spans="1:15" ht="12" customHeight="1" x14ac:dyDescent="0.2">
      <c r="A46" s="525"/>
      <c r="B46" s="15">
        <v>16</v>
      </c>
      <c r="C46" s="16" t="s">
        <v>178</v>
      </c>
      <c r="D46" s="16" t="s">
        <v>157</v>
      </c>
      <c r="E46" s="41" t="s">
        <v>158</v>
      </c>
      <c r="F46" s="41" t="s">
        <v>159</v>
      </c>
      <c r="G46" s="42" t="s">
        <v>174</v>
      </c>
      <c r="H46" s="42" t="s">
        <v>160</v>
      </c>
      <c r="I46" s="42"/>
      <c r="J46" s="114">
        <v>39529</v>
      </c>
      <c r="K46" s="35"/>
      <c r="L46" s="353"/>
      <c r="M46" s="349">
        <v>3</v>
      </c>
      <c r="N46" s="345"/>
    </row>
    <row r="47" spans="1:15" ht="12" customHeight="1" x14ac:dyDescent="0.2">
      <c r="A47" s="525"/>
      <c r="B47" s="15"/>
      <c r="C47" s="16"/>
      <c r="D47" s="16"/>
      <c r="E47" s="41"/>
      <c r="F47" s="41"/>
      <c r="G47" s="42"/>
      <c r="H47" s="42"/>
      <c r="I47" s="42"/>
      <c r="J47" s="114"/>
      <c r="K47" s="35"/>
      <c r="L47" s="353"/>
      <c r="M47" s="349"/>
      <c r="N47" s="345"/>
    </row>
    <row r="48" spans="1:15" ht="12" customHeight="1" x14ac:dyDescent="0.2">
      <c r="A48" s="525"/>
      <c r="B48" s="15"/>
      <c r="C48" s="16"/>
      <c r="D48" s="16"/>
      <c r="E48" s="41"/>
      <c r="F48" s="41"/>
      <c r="G48" s="42"/>
      <c r="H48" s="42"/>
      <c r="I48" s="42"/>
      <c r="J48" s="114"/>
      <c r="K48" s="35"/>
      <c r="L48" s="353"/>
      <c r="M48" s="349"/>
      <c r="N48" s="345"/>
    </row>
    <row r="49" spans="1:14" ht="12" customHeight="1" x14ac:dyDescent="0.2">
      <c r="A49" s="525"/>
      <c r="B49" s="15"/>
      <c r="C49" s="16"/>
      <c r="D49" s="16"/>
      <c r="E49" s="41"/>
      <c r="F49" s="41"/>
      <c r="G49" s="42"/>
      <c r="H49" s="42"/>
      <c r="I49" s="42"/>
      <c r="J49" s="114"/>
      <c r="K49" s="35"/>
      <c r="L49" s="353"/>
      <c r="M49" s="349"/>
      <c r="N49" s="345"/>
    </row>
    <row r="50" spans="1:14" ht="12" customHeight="1" x14ac:dyDescent="0.2">
      <c r="A50" s="525"/>
      <c r="B50" s="15"/>
      <c r="C50" s="16"/>
      <c r="D50" s="16"/>
      <c r="E50" s="41"/>
      <c r="F50" s="41"/>
      <c r="G50" s="42"/>
      <c r="H50" s="42"/>
      <c r="I50" s="42"/>
      <c r="J50" s="114"/>
      <c r="K50" s="35"/>
      <c r="L50" s="353"/>
      <c r="M50" s="349"/>
      <c r="N50" s="345"/>
    </row>
    <row r="51" spans="1:14" ht="12" customHeight="1" x14ac:dyDescent="0.2">
      <c r="A51" s="525"/>
      <c r="B51" s="15"/>
      <c r="C51" s="16"/>
      <c r="D51" s="16"/>
      <c r="E51" s="41"/>
      <c r="F51" s="41"/>
      <c r="G51" s="42"/>
      <c r="H51" s="42"/>
      <c r="I51" s="42"/>
      <c r="J51" s="114"/>
      <c r="K51" s="35"/>
      <c r="L51" s="353"/>
      <c r="M51" s="350"/>
      <c r="N51" s="345"/>
    </row>
    <row r="52" spans="1:14" ht="12" customHeight="1" x14ac:dyDescent="0.2">
      <c r="A52" s="525"/>
      <c r="B52" s="15"/>
      <c r="C52" s="16"/>
      <c r="D52" s="16"/>
      <c r="E52" s="41"/>
      <c r="F52" s="41"/>
      <c r="G52" s="42"/>
      <c r="H52" s="42"/>
      <c r="I52" s="42"/>
      <c r="J52" s="114"/>
      <c r="K52" s="35"/>
      <c r="L52" s="353"/>
      <c r="M52" s="350"/>
      <c r="N52" s="345"/>
    </row>
    <row r="53" spans="1:14" ht="12" customHeight="1" x14ac:dyDescent="0.2">
      <c r="A53" s="526"/>
      <c r="B53" s="17"/>
      <c r="C53" s="18"/>
      <c r="D53" s="18"/>
      <c r="E53" s="18"/>
      <c r="F53" s="18"/>
      <c r="G53" s="19"/>
      <c r="H53" s="19"/>
      <c r="I53" s="19"/>
      <c r="J53" s="115"/>
      <c r="K53" s="36"/>
      <c r="L53" s="354"/>
      <c r="M53" s="351"/>
      <c r="N53" s="346"/>
    </row>
    <row r="54" spans="1:14" x14ac:dyDescent="0.2">
      <c r="M54" s="1">
        <f>SUBTOTAL(3,M6:M53)</f>
        <v>17</v>
      </c>
    </row>
  </sheetData>
  <sheetProtection sheet="1" objects="1" scenarios="1" autoFilter="0"/>
  <mergeCells count="5">
    <mergeCell ref="M2:M5"/>
    <mergeCell ref="A30:A41"/>
    <mergeCell ref="A42:A53"/>
    <mergeCell ref="A6:A17"/>
    <mergeCell ref="A18:A29"/>
  </mergeCells>
  <phoneticPr fontId="17" type="noConversion"/>
  <conditionalFormatting sqref="G6:G53">
    <cfRule type="expression" dxfId="162" priority="2" stopIfTrue="1">
      <formula>IF(M6=1,TRUE,FALSE)</formula>
    </cfRule>
    <cfRule type="expression" dxfId="161" priority="3" stopIfTrue="1">
      <formula>IF(M6=2,TRUE,FALSE)</formula>
    </cfRule>
    <cfRule type="expression" dxfId="160" priority="4" stopIfTrue="1">
      <formula>IF(M6=3,TRUE,FALSE)</formula>
    </cfRule>
  </conditionalFormatting>
  <conditionalFormatting sqref="H6:H53">
    <cfRule type="expression" dxfId="159" priority="7" stopIfTrue="1">
      <formula>IF(M6=1,TRUE,FALSE)</formula>
    </cfRule>
    <cfRule type="expression" dxfId="158" priority="8" stopIfTrue="1">
      <formula>IF(M6=2,TRUE,FALSE)</formula>
    </cfRule>
    <cfRule type="expression" dxfId="157" priority="9" stopIfTrue="1">
      <formula>IF(M6=3,TRUE,FALSE)</formula>
    </cfRule>
  </conditionalFormatting>
  <conditionalFormatting sqref="I6:I53">
    <cfRule type="expression" dxfId="156" priority="11" stopIfTrue="1">
      <formula>IF(M6=1,TRUE,FALSE)</formula>
    </cfRule>
    <cfRule type="expression" dxfId="155" priority="12" stopIfTrue="1">
      <formula>IF(M6=2,TRUE,FALSE)</formula>
    </cfRule>
    <cfRule type="expression" dxfId="154" priority="13" stopIfTrue="1">
      <formula>IF(M6=3,TRUE,FALSE)</formula>
    </cfRule>
  </conditionalFormatting>
  <conditionalFormatting sqref="M6:M53">
    <cfRule type="cellIs" dxfId="153" priority="16" stopIfTrue="1" operator="equal">
      <formula>1</formula>
    </cfRule>
    <cfRule type="cellIs" dxfId="152" priority="17" stopIfTrue="1" operator="equal">
      <formula>2</formula>
    </cfRule>
    <cfRule type="cellIs" dxfId="151" priority="18" stopIfTrue="1" operator="equal">
      <formula>3</formula>
    </cfRule>
  </conditionalFormatting>
  <conditionalFormatting sqref="K6:K53">
    <cfRule type="cellIs" dxfId="150" priority="20" stopIfTrue="1" operator="greaterThan">
      <formula>0.001</formula>
    </cfRule>
  </conditionalFormatting>
  <conditionalFormatting sqref="L6:L53">
    <cfRule type="cellIs" dxfId="149" priority="1" stopIfTrue="1" operator="greaterThan">
      <formula>0</formula>
    </cfRule>
  </conditionalFormatting>
  <dataValidations count="2">
    <dataValidation type="list" allowBlank="1" showInputMessage="1" showErrorMessage="1" sqref="K6:K53">
      <formula1>$K$1</formula1>
    </dataValidation>
    <dataValidation type="list" allowBlank="1" showInputMessage="1" showErrorMessage="1" sqref="L6:L53">
      <formula1>$L$4</formula1>
    </dataValidation>
  </dataValidations>
  <printOptions horizontalCentered="1"/>
  <pageMargins left="0.51181102362204722" right="0.51181102362204722" top="0.51181102362204722" bottom="0.51181102362204722" header="0.39370078740157483" footer="0.39370078740157483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AB65"/>
  <sheetViews>
    <sheetView showZeros="0" zoomScaleNormal="100" workbookViewId="0">
      <pane ySplit="5" topLeftCell="A33" activePane="bottomLeft" state="frozen"/>
      <selection activeCell="H45" sqref="H45"/>
      <selection pane="bottomLeft" activeCell="K58" sqref="K58"/>
    </sheetView>
  </sheetViews>
  <sheetFormatPr defaultColWidth="8.85546875" defaultRowHeight="12" customHeight="1" x14ac:dyDescent="0.2"/>
  <cols>
    <col min="1" max="1" width="4" style="2" customWidth="1"/>
    <col min="2" max="3" width="20.7109375" style="2" customWidth="1"/>
    <col min="4" max="4" width="7.7109375" style="2" customWidth="1"/>
    <col min="5" max="5" width="3.7109375" style="2" customWidth="1"/>
    <col min="6" max="6" width="5.7109375" style="2" customWidth="1"/>
    <col min="7" max="7" width="3.5703125" style="2" customWidth="1"/>
    <col min="8" max="8" width="5.7109375" style="2" customWidth="1"/>
    <col min="9" max="12" width="5.7109375" style="1" customWidth="1"/>
    <col min="13" max="14" width="5.7109375" style="6" customWidth="1"/>
    <col min="15" max="15" width="5.7109375" style="1" customWidth="1"/>
    <col min="16" max="16" width="5.7109375" style="8" customWidth="1"/>
    <col min="17" max="17" width="5.7109375" style="1" customWidth="1"/>
    <col min="18" max="19" width="6.7109375" style="1" customWidth="1"/>
    <col min="20" max="20" width="5.5703125" style="1" customWidth="1"/>
    <col min="21" max="21" width="2" style="1" customWidth="1"/>
    <col min="22" max="25" width="5.7109375" style="1" customWidth="1"/>
    <col min="26" max="26" width="3.140625" style="1" customWidth="1"/>
    <col min="27" max="27" width="5.42578125" style="1" customWidth="1"/>
    <col min="28" max="28" width="6.28515625" style="1" customWidth="1"/>
    <col min="29" max="30" width="2.5703125" style="2" customWidth="1"/>
    <col min="31" max="16384" width="8.85546875" style="2"/>
  </cols>
  <sheetData>
    <row r="1" spans="1:28" ht="12" customHeight="1" x14ac:dyDescent="0.2">
      <c r="A1" s="2" t="s">
        <v>3</v>
      </c>
      <c r="G1" s="139"/>
      <c r="M1" s="464"/>
      <c r="O1" s="6"/>
      <c r="P1" s="321"/>
      <c r="Q1" s="6"/>
      <c r="R1" s="6"/>
      <c r="S1" s="6"/>
      <c r="T1" s="2"/>
      <c r="U1" s="2"/>
      <c r="V1" s="2"/>
      <c r="W1" s="2"/>
      <c r="X1" s="2"/>
      <c r="Y1" s="2"/>
      <c r="Z1" s="2"/>
      <c r="AA1" s="2"/>
      <c r="AB1" s="2"/>
    </row>
    <row r="2" spans="1:28" ht="12" customHeight="1" x14ac:dyDescent="0.2">
      <c r="A2" s="4"/>
      <c r="G2" s="139"/>
      <c r="J2" s="367" t="s">
        <v>117</v>
      </c>
      <c r="K2" s="109"/>
      <c r="L2" s="109"/>
      <c r="O2" s="6"/>
      <c r="P2" s="321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</row>
    <row r="3" spans="1:28" ht="12" customHeight="1" x14ac:dyDescent="0.2">
      <c r="A3" s="4"/>
      <c r="B3" s="67" t="s">
        <v>118</v>
      </c>
      <c r="C3" s="66"/>
      <c r="D3" s="66"/>
      <c r="E3" s="66"/>
      <c r="F3" s="66"/>
      <c r="G3" s="368"/>
      <c r="H3" s="67"/>
      <c r="J3" s="59" t="s">
        <v>69</v>
      </c>
      <c r="K3" s="55"/>
      <c r="L3" s="55"/>
      <c r="M3" s="56"/>
      <c r="N3" s="56"/>
      <c r="O3" s="57"/>
      <c r="P3" s="321"/>
      <c r="Q3" s="58"/>
      <c r="R3" s="6"/>
      <c r="S3" s="6"/>
      <c r="T3" s="2"/>
      <c r="U3" s="2"/>
      <c r="V3" s="2"/>
      <c r="W3" s="2"/>
      <c r="X3" s="2"/>
      <c r="Y3" s="2"/>
      <c r="Z3" s="2"/>
      <c r="AA3" s="2"/>
      <c r="AB3" s="2"/>
    </row>
    <row r="4" spans="1:28" ht="12" customHeight="1" x14ac:dyDescent="0.2">
      <c r="A4" s="27"/>
      <c r="B4" s="5"/>
      <c r="C4" s="5"/>
      <c r="D4" s="5"/>
      <c r="E4" s="5"/>
      <c r="F4" s="5"/>
      <c r="G4" s="138"/>
      <c r="H4" s="28"/>
      <c r="I4" s="29"/>
      <c r="J4" s="63"/>
      <c r="K4" s="64"/>
      <c r="L4" s="64"/>
      <c r="M4" s="64"/>
      <c r="N4" s="101" t="s">
        <v>50</v>
      </c>
      <c r="O4" s="65" t="s">
        <v>57</v>
      </c>
      <c r="P4" s="505" t="s">
        <v>57</v>
      </c>
      <c r="Q4" s="30" t="s">
        <v>5</v>
      </c>
      <c r="R4" s="30"/>
      <c r="S4" s="30" t="s">
        <v>74</v>
      </c>
      <c r="T4" s="2"/>
      <c r="U4" s="2"/>
      <c r="V4" s="2"/>
      <c r="W4" s="2"/>
      <c r="X4" s="2"/>
      <c r="Y4" s="2"/>
      <c r="Z4" s="2"/>
      <c r="AA4" s="2"/>
      <c r="AB4" s="2"/>
    </row>
    <row r="5" spans="1:28" ht="12" customHeight="1" thickBot="1" x14ac:dyDescent="0.25">
      <c r="A5" s="51" t="s">
        <v>2</v>
      </c>
      <c r="B5" s="83" t="s">
        <v>1</v>
      </c>
      <c r="C5" s="83" t="s">
        <v>7</v>
      </c>
      <c r="D5" s="83" t="s">
        <v>20</v>
      </c>
      <c r="E5" s="83" t="s">
        <v>86</v>
      </c>
      <c r="F5" s="373" t="s">
        <v>2</v>
      </c>
      <c r="G5" s="364" t="s">
        <v>13</v>
      </c>
      <c r="H5" s="51" t="s">
        <v>62</v>
      </c>
      <c r="I5" s="369" t="s">
        <v>14</v>
      </c>
      <c r="J5" s="87" t="s">
        <v>51</v>
      </c>
      <c r="K5" s="88" t="s">
        <v>52</v>
      </c>
      <c r="L5" s="88" t="s">
        <v>53</v>
      </c>
      <c r="M5" s="89" t="s">
        <v>54</v>
      </c>
      <c r="N5" s="243" t="s">
        <v>47</v>
      </c>
      <c r="O5" s="90" t="s">
        <v>4</v>
      </c>
      <c r="P5" s="89" t="s">
        <v>61</v>
      </c>
      <c r="Q5" s="91" t="s">
        <v>57</v>
      </c>
      <c r="R5" s="93"/>
      <c r="S5" s="92" t="s">
        <v>70</v>
      </c>
      <c r="T5" s="83"/>
      <c r="U5" s="83"/>
      <c r="V5" s="2"/>
      <c r="W5" s="2"/>
      <c r="X5" s="2"/>
      <c r="Y5" s="2"/>
      <c r="Z5" s="2"/>
      <c r="AA5" s="2"/>
      <c r="AB5" s="2"/>
    </row>
    <row r="6" spans="1:28" ht="12" customHeight="1" x14ac:dyDescent="0.2">
      <c r="A6" s="94">
        <f>Namen!B6</f>
        <v>1</v>
      </c>
      <c r="B6" s="376" t="str">
        <f>Namen!C6</f>
        <v>Merel Mooibroek</v>
      </c>
      <c r="C6" s="377" t="str">
        <f>Namen!D6</f>
        <v>Olvo</v>
      </c>
      <c r="D6" s="377" t="str">
        <f>Namen!G6</f>
        <v xml:space="preserve">Instap </v>
      </c>
      <c r="E6" s="378" t="str">
        <f>Namen!H6</f>
        <v>D4</v>
      </c>
      <c r="F6" s="404">
        <f>Namen!B6</f>
        <v>1</v>
      </c>
      <c r="G6" s="379">
        <f>Namen!L6</f>
        <v>0</v>
      </c>
      <c r="H6" s="380" t="s">
        <v>115</v>
      </c>
      <c r="I6" s="74">
        <v>4.8</v>
      </c>
      <c r="J6" s="75">
        <v>0.6</v>
      </c>
      <c r="K6" s="75"/>
      <c r="L6" s="75"/>
      <c r="M6" s="414"/>
      <c r="N6" s="423">
        <v>0</v>
      </c>
      <c r="O6" s="417">
        <f t="shared" ref="O6:O65" si="0">IF(K6=0,J6,(IF(L6=0,(J6+K6)/2,(IF(M6=0,(J6+K6+L6)/3,(SUM(J6:M6)-MAX(J6:M6)-MIN(J6:M6))/2)))))</f>
        <v>0.6</v>
      </c>
      <c r="P6" s="506">
        <f>IF(O6&gt;0.01,10,0)</f>
        <v>10</v>
      </c>
      <c r="Q6" s="490">
        <f>IF(O6&gt;P6,"0",P6-O6)</f>
        <v>9.4</v>
      </c>
      <c r="R6" s="359">
        <f t="shared" ref="R6:R29" si="1">IF(AND(I6&gt;0,J6=0,K6=0,L6=0,M6=0),"0,000",ROUNDDOWN(I6+Q6-N6,3))</f>
        <v>14.2</v>
      </c>
      <c r="S6" s="491">
        <f>((R6+R7)/2)</f>
        <v>14.1</v>
      </c>
      <c r="T6" s="2"/>
      <c r="U6" s="2"/>
      <c r="V6" s="2"/>
      <c r="W6" s="2"/>
      <c r="X6" s="2"/>
      <c r="Y6" s="2"/>
      <c r="Z6" s="2"/>
      <c r="AA6" s="2"/>
      <c r="AB6" s="2"/>
    </row>
    <row r="7" spans="1:28" ht="12" customHeight="1" x14ac:dyDescent="0.2">
      <c r="A7" s="374">
        <f>Namen!B6</f>
        <v>1</v>
      </c>
      <c r="B7" s="68"/>
      <c r="C7" s="69"/>
      <c r="D7" s="69"/>
      <c r="E7" s="70"/>
      <c r="F7" s="405">
        <f>Namen!B6</f>
        <v>1</v>
      </c>
      <c r="G7" s="10">
        <f>Namen!L6</f>
        <v>0</v>
      </c>
      <c r="H7" s="360" t="s">
        <v>116</v>
      </c>
      <c r="I7" s="60">
        <v>4.8</v>
      </c>
      <c r="J7" s="61">
        <v>0.8</v>
      </c>
      <c r="K7" s="61"/>
      <c r="L7" s="61"/>
      <c r="M7" s="415"/>
      <c r="N7" s="424"/>
      <c r="O7" s="418">
        <f t="shared" si="0"/>
        <v>0.8</v>
      </c>
      <c r="P7" s="507">
        <f t="shared" ref="P7:P65" si="2">IF(O7&gt;0.01,10,0)</f>
        <v>10</v>
      </c>
      <c r="Q7" s="106">
        <f t="shared" ref="Q7:Q65" si="3">IF(O7&gt;P7,"0",P7-O7)</f>
        <v>9.1999999999999993</v>
      </c>
      <c r="R7" s="358">
        <f t="shared" si="1"/>
        <v>14</v>
      </c>
      <c r="S7" s="54"/>
      <c r="T7" s="2"/>
      <c r="U7" s="2"/>
      <c r="V7" s="2"/>
      <c r="W7" s="2"/>
      <c r="X7" s="2"/>
      <c r="Y7" s="2"/>
      <c r="Z7" s="2"/>
      <c r="AA7" s="2"/>
      <c r="AB7" s="2"/>
    </row>
    <row r="8" spans="1:28" ht="12" customHeight="1" x14ac:dyDescent="0.2">
      <c r="A8" s="94">
        <f>Namen!B7</f>
        <v>2</v>
      </c>
      <c r="B8" s="376" t="str">
        <f>Namen!C7</f>
        <v>Jacolien André</v>
      </c>
      <c r="C8" s="377" t="str">
        <f>Namen!D7</f>
        <v>Olvo</v>
      </c>
      <c r="D8" s="377" t="str">
        <f>Namen!G7</f>
        <v xml:space="preserve">Instap </v>
      </c>
      <c r="E8" s="361" t="str">
        <f>Namen!H7</f>
        <v>D4</v>
      </c>
      <c r="F8" s="406">
        <f>Namen!B7</f>
        <v>2</v>
      </c>
      <c r="G8" s="381">
        <f>Namen!L7</f>
        <v>0</v>
      </c>
      <c r="H8" s="380" t="s">
        <v>115</v>
      </c>
      <c r="I8" s="74">
        <v>4.8</v>
      </c>
      <c r="J8" s="75">
        <v>1</v>
      </c>
      <c r="K8" s="75"/>
      <c r="L8" s="75"/>
      <c r="M8" s="414"/>
      <c r="N8" s="425"/>
      <c r="O8" s="419">
        <f t="shared" si="0"/>
        <v>1</v>
      </c>
      <c r="P8" s="506">
        <f t="shared" si="2"/>
        <v>10</v>
      </c>
      <c r="Q8" s="107">
        <f t="shared" si="3"/>
        <v>9</v>
      </c>
      <c r="R8" s="359">
        <f t="shared" si="1"/>
        <v>13.8</v>
      </c>
      <c r="S8" s="53">
        <f>((R8+R9)/2)</f>
        <v>13.9</v>
      </c>
      <c r="T8" s="2"/>
      <c r="U8" s="2"/>
      <c r="V8" s="2"/>
      <c r="W8" s="2"/>
      <c r="X8" s="2"/>
      <c r="Y8" s="2"/>
      <c r="Z8" s="2"/>
      <c r="AA8" s="2"/>
      <c r="AB8" s="2"/>
    </row>
    <row r="9" spans="1:28" ht="12" customHeight="1" x14ac:dyDescent="0.2">
      <c r="A9" s="375">
        <f>Namen!B7</f>
        <v>2</v>
      </c>
      <c r="B9" s="71"/>
      <c r="C9" s="72"/>
      <c r="D9" s="72"/>
      <c r="E9" s="73"/>
      <c r="F9" s="405">
        <f>Namen!B7</f>
        <v>2</v>
      </c>
      <c r="G9" s="9">
        <f>Namen!L7</f>
        <v>0</v>
      </c>
      <c r="H9" s="360" t="s">
        <v>116</v>
      </c>
      <c r="I9" s="60">
        <v>4.8</v>
      </c>
      <c r="J9" s="61">
        <v>0.8</v>
      </c>
      <c r="K9" s="61"/>
      <c r="L9" s="61"/>
      <c r="M9" s="415"/>
      <c r="N9" s="424"/>
      <c r="O9" s="418">
        <f t="shared" si="0"/>
        <v>0.8</v>
      </c>
      <c r="P9" s="507">
        <f t="shared" si="2"/>
        <v>10</v>
      </c>
      <c r="Q9" s="106">
        <f t="shared" si="3"/>
        <v>9.1999999999999993</v>
      </c>
      <c r="R9" s="358">
        <f t="shared" si="1"/>
        <v>14</v>
      </c>
      <c r="S9" s="54"/>
      <c r="T9" s="2"/>
      <c r="U9" s="2"/>
      <c r="V9" s="2"/>
      <c r="W9" s="2"/>
      <c r="X9" s="2"/>
      <c r="Y9" s="2"/>
      <c r="Z9" s="2"/>
      <c r="AA9" s="2"/>
      <c r="AB9" s="2"/>
    </row>
    <row r="10" spans="1:28" ht="12" customHeight="1" x14ac:dyDescent="0.2">
      <c r="A10" s="97">
        <f>Namen!B8</f>
        <v>3</v>
      </c>
      <c r="B10" s="382" t="str">
        <f>Namen!C8</f>
        <v>Mirjam Kragt</v>
      </c>
      <c r="C10" s="383" t="str">
        <f>Namen!D8</f>
        <v>Olvo</v>
      </c>
      <c r="D10" s="383" t="str">
        <f>Namen!G8</f>
        <v xml:space="preserve">Instap </v>
      </c>
      <c r="E10" s="384" t="str">
        <f>Namen!H8</f>
        <v>D4</v>
      </c>
      <c r="F10" s="406">
        <f>Namen!B8</f>
        <v>3</v>
      </c>
      <c r="G10" s="385">
        <f>Namen!L8</f>
        <v>0</v>
      </c>
      <c r="H10" s="380" t="s">
        <v>115</v>
      </c>
      <c r="I10" s="74">
        <v>4.2</v>
      </c>
      <c r="J10" s="75">
        <v>1.8</v>
      </c>
      <c r="K10" s="75"/>
      <c r="L10" s="75"/>
      <c r="M10" s="414"/>
      <c r="N10" s="425"/>
      <c r="O10" s="419">
        <f t="shared" si="0"/>
        <v>1.8</v>
      </c>
      <c r="P10" s="506">
        <f t="shared" si="2"/>
        <v>10</v>
      </c>
      <c r="Q10" s="107">
        <f t="shared" si="3"/>
        <v>8.1999999999999993</v>
      </c>
      <c r="R10" s="359">
        <f t="shared" si="1"/>
        <v>12.4</v>
      </c>
      <c r="S10" s="53">
        <f>((R10+R11)/2)</f>
        <v>12.7</v>
      </c>
      <c r="T10" s="2"/>
      <c r="U10" s="2"/>
      <c r="V10" s="2"/>
      <c r="W10" s="2"/>
      <c r="X10" s="2"/>
      <c r="Y10" s="2"/>
      <c r="Z10" s="2"/>
      <c r="AA10" s="2"/>
      <c r="AB10" s="2"/>
    </row>
    <row r="11" spans="1:28" ht="12" customHeight="1" x14ac:dyDescent="0.2">
      <c r="A11" s="95">
        <f>Namen!B8</f>
        <v>3</v>
      </c>
      <c r="B11" s="68"/>
      <c r="C11" s="69"/>
      <c r="D11" s="69"/>
      <c r="E11" s="70"/>
      <c r="F11" s="405">
        <f>Namen!B8</f>
        <v>3</v>
      </c>
      <c r="G11" s="389">
        <f>Namen!L8</f>
        <v>0</v>
      </c>
      <c r="H11" s="360" t="s">
        <v>116</v>
      </c>
      <c r="I11" s="60">
        <v>4.5</v>
      </c>
      <c r="J11" s="61">
        <v>1.5</v>
      </c>
      <c r="K11" s="61"/>
      <c r="L11" s="61"/>
      <c r="M11" s="415"/>
      <c r="N11" s="424"/>
      <c r="O11" s="418">
        <f t="shared" si="0"/>
        <v>1.5</v>
      </c>
      <c r="P11" s="507">
        <f t="shared" si="2"/>
        <v>10</v>
      </c>
      <c r="Q11" s="106">
        <f t="shared" si="3"/>
        <v>8.5</v>
      </c>
      <c r="R11" s="358">
        <f t="shared" si="1"/>
        <v>13</v>
      </c>
      <c r="S11" s="54"/>
      <c r="T11" s="2"/>
      <c r="U11" s="2"/>
      <c r="V11" s="2"/>
      <c r="W11" s="2"/>
      <c r="X11" s="2"/>
      <c r="Y11" s="2"/>
      <c r="Z11" s="2"/>
      <c r="AA11" s="2"/>
      <c r="AB11" s="2"/>
    </row>
    <row r="12" spans="1:28" ht="12" customHeight="1" x14ac:dyDescent="0.2">
      <c r="A12" s="94">
        <f>Namen!B9</f>
        <v>78</v>
      </c>
      <c r="B12" s="376" t="str">
        <f>Namen!C9</f>
        <v>Frensis de Groot</v>
      </c>
      <c r="C12" s="377" t="str">
        <f>Namen!D9</f>
        <v>Olvo</v>
      </c>
      <c r="D12" s="377" t="str">
        <f>Namen!G9</f>
        <v>pre pre instap 1</v>
      </c>
      <c r="E12" s="361" t="str">
        <f>Namen!H9</f>
        <v>D4</v>
      </c>
      <c r="F12" s="406">
        <f>Namen!B9</f>
        <v>78</v>
      </c>
      <c r="G12" s="381">
        <f>Namen!L9</f>
        <v>0</v>
      </c>
      <c r="H12" s="380" t="s">
        <v>115</v>
      </c>
      <c r="I12" s="74"/>
      <c r="J12" s="75"/>
      <c r="K12" s="75"/>
      <c r="L12" s="75"/>
      <c r="M12" s="414"/>
      <c r="N12" s="425"/>
      <c r="O12" s="419">
        <f t="shared" si="0"/>
        <v>0</v>
      </c>
      <c r="P12" s="506">
        <f t="shared" si="2"/>
        <v>0</v>
      </c>
      <c r="Q12" s="107">
        <f t="shared" si="3"/>
        <v>0</v>
      </c>
      <c r="R12" s="359">
        <f t="shared" si="1"/>
        <v>0</v>
      </c>
      <c r="S12" s="53">
        <f>((R12+R13)/2)</f>
        <v>0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ht="12" customHeight="1" x14ac:dyDescent="0.2">
      <c r="A13" s="95">
        <f>Namen!B9</f>
        <v>78</v>
      </c>
      <c r="B13" s="371"/>
      <c r="C13" s="69"/>
      <c r="D13" s="69"/>
      <c r="E13" s="70"/>
      <c r="F13" s="405">
        <f>Namen!B9</f>
        <v>78</v>
      </c>
      <c r="G13" s="10">
        <f>Namen!L9</f>
        <v>0</v>
      </c>
      <c r="H13" s="360" t="s">
        <v>116</v>
      </c>
      <c r="I13" s="60"/>
      <c r="J13" s="61"/>
      <c r="K13" s="61"/>
      <c r="L13" s="61"/>
      <c r="M13" s="415"/>
      <c r="N13" s="424"/>
      <c r="O13" s="418">
        <f t="shared" si="0"/>
        <v>0</v>
      </c>
      <c r="P13" s="507">
        <f t="shared" si="2"/>
        <v>0</v>
      </c>
      <c r="Q13" s="106">
        <f t="shared" si="3"/>
        <v>0</v>
      </c>
      <c r="R13" s="358">
        <f t="shared" si="1"/>
        <v>0</v>
      </c>
      <c r="S13" s="54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 x14ac:dyDescent="0.2">
      <c r="A14" s="94">
        <f>Namen!B10</f>
        <v>0</v>
      </c>
      <c r="B14" s="386">
        <f>Namen!C10</f>
        <v>0</v>
      </c>
      <c r="C14" s="377">
        <f>Namen!D10</f>
        <v>0</v>
      </c>
      <c r="D14" s="377">
        <f>Namen!G10</f>
        <v>0</v>
      </c>
      <c r="E14" s="361">
        <f>Namen!H10</f>
        <v>0</v>
      </c>
      <c r="F14" s="407">
        <f>Namen!B10</f>
        <v>0</v>
      </c>
      <c r="G14" s="381">
        <f>Namen!L10</f>
        <v>0</v>
      </c>
      <c r="H14" s="380" t="s">
        <v>115</v>
      </c>
      <c r="I14" s="74"/>
      <c r="J14" s="75"/>
      <c r="K14" s="75"/>
      <c r="L14" s="75"/>
      <c r="M14" s="414"/>
      <c r="N14" s="425"/>
      <c r="O14" s="419">
        <f t="shared" si="0"/>
        <v>0</v>
      </c>
      <c r="P14" s="506">
        <f t="shared" si="2"/>
        <v>0</v>
      </c>
      <c r="Q14" s="107">
        <f t="shared" si="3"/>
        <v>0</v>
      </c>
      <c r="R14" s="359">
        <f t="shared" si="1"/>
        <v>0</v>
      </c>
      <c r="S14" s="53">
        <f>((R14+R15)/2)</f>
        <v>0</v>
      </c>
      <c r="T14" s="2"/>
      <c r="U14" s="2"/>
      <c r="V14" s="2"/>
      <c r="W14" s="2"/>
      <c r="X14" s="2"/>
      <c r="Y14" s="2"/>
      <c r="Z14" s="2"/>
      <c r="AA14" s="2"/>
      <c r="AB14" s="2"/>
    </row>
    <row r="15" spans="1:28" ht="12" customHeight="1" x14ac:dyDescent="0.2">
      <c r="A15" s="95">
        <f>Namen!B10</f>
        <v>0</v>
      </c>
      <c r="B15" s="371"/>
      <c r="C15" s="69"/>
      <c r="D15" s="69"/>
      <c r="E15" s="70"/>
      <c r="F15" s="405">
        <f>Namen!B10</f>
        <v>0</v>
      </c>
      <c r="G15" s="10">
        <f>Namen!L10</f>
        <v>0</v>
      </c>
      <c r="H15" s="362" t="s">
        <v>116</v>
      </c>
      <c r="I15" s="60"/>
      <c r="J15" s="61"/>
      <c r="K15" s="61"/>
      <c r="L15" s="61"/>
      <c r="M15" s="415"/>
      <c r="N15" s="424"/>
      <c r="O15" s="418">
        <f t="shared" si="0"/>
        <v>0</v>
      </c>
      <c r="P15" s="507">
        <f t="shared" si="2"/>
        <v>0</v>
      </c>
      <c r="Q15" s="106">
        <f t="shared" si="3"/>
        <v>0</v>
      </c>
      <c r="R15" s="358">
        <f t="shared" si="1"/>
        <v>0</v>
      </c>
      <c r="S15" s="54"/>
      <c r="T15" s="2"/>
      <c r="U15" s="2"/>
      <c r="V15" s="2"/>
      <c r="W15" s="2"/>
      <c r="X15" s="2"/>
      <c r="Y15" s="2"/>
      <c r="Z15" s="2"/>
      <c r="AA15" s="2"/>
      <c r="AB15" s="2"/>
    </row>
    <row r="16" spans="1:28" ht="12" customHeight="1" x14ac:dyDescent="0.2">
      <c r="A16" s="94">
        <f>Namen!B11</f>
        <v>0</v>
      </c>
      <c r="B16" s="386">
        <f>Namen!C11</f>
        <v>0</v>
      </c>
      <c r="C16" s="377">
        <f>Namen!D11</f>
        <v>0</v>
      </c>
      <c r="D16" s="377">
        <f>Namen!G11</f>
        <v>0</v>
      </c>
      <c r="E16" s="361">
        <f>Namen!H11</f>
        <v>0</v>
      </c>
      <c r="F16" s="407">
        <f>Namen!B11</f>
        <v>0</v>
      </c>
      <c r="G16" s="381">
        <f>Namen!L11</f>
        <v>0</v>
      </c>
      <c r="H16" s="380" t="s">
        <v>115</v>
      </c>
      <c r="I16" s="74"/>
      <c r="J16" s="75"/>
      <c r="K16" s="75"/>
      <c r="L16" s="75"/>
      <c r="M16" s="414"/>
      <c r="N16" s="425"/>
      <c r="O16" s="419">
        <f t="shared" si="0"/>
        <v>0</v>
      </c>
      <c r="P16" s="506">
        <f t="shared" si="2"/>
        <v>0</v>
      </c>
      <c r="Q16" s="107">
        <f t="shared" si="3"/>
        <v>0</v>
      </c>
      <c r="R16" s="357">
        <f t="shared" si="1"/>
        <v>0</v>
      </c>
      <c r="S16" s="53">
        <f>((R16+R17)/2)</f>
        <v>0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ht="12" customHeight="1" x14ac:dyDescent="0.2">
      <c r="A17" s="95">
        <f>Namen!B11</f>
        <v>0</v>
      </c>
      <c r="B17" s="371"/>
      <c r="C17" s="69"/>
      <c r="D17" s="69"/>
      <c r="E17" s="70"/>
      <c r="F17" s="405">
        <f>Namen!B11</f>
        <v>0</v>
      </c>
      <c r="G17" s="10">
        <f>Namen!L11</f>
        <v>0</v>
      </c>
      <c r="H17" s="362" t="s">
        <v>116</v>
      </c>
      <c r="I17" s="60"/>
      <c r="J17" s="61"/>
      <c r="K17" s="61"/>
      <c r="L17" s="61"/>
      <c r="M17" s="415"/>
      <c r="N17" s="424"/>
      <c r="O17" s="418">
        <f t="shared" si="0"/>
        <v>0</v>
      </c>
      <c r="P17" s="507">
        <f t="shared" si="2"/>
        <v>0</v>
      </c>
      <c r="Q17" s="106">
        <f t="shared" si="3"/>
        <v>0</v>
      </c>
      <c r="R17" s="358">
        <f t="shared" si="1"/>
        <v>0</v>
      </c>
      <c r="S17" s="54"/>
      <c r="T17" s="2"/>
      <c r="U17" s="2"/>
      <c r="V17" s="2"/>
      <c r="W17" s="2"/>
      <c r="X17" s="2"/>
      <c r="Y17" s="2"/>
      <c r="Z17" s="2"/>
      <c r="AA17" s="2"/>
      <c r="AB17" s="2"/>
    </row>
    <row r="18" spans="1:28" ht="12" customHeight="1" x14ac:dyDescent="0.2">
      <c r="A18" s="94">
        <f>Namen!B12</f>
        <v>0</v>
      </c>
      <c r="B18" s="386">
        <f>Namen!C12</f>
        <v>0</v>
      </c>
      <c r="C18" s="377">
        <f>Namen!D12</f>
        <v>0</v>
      </c>
      <c r="D18" s="377">
        <f>Namen!G12</f>
        <v>0</v>
      </c>
      <c r="E18" s="361">
        <f>Namen!H12</f>
        <v>0</v>
      </c>
      <c r="F18" s="407">
        <f>Namen!B12</f>
        <v>0</v>
      </c>
      <c r="G18" s="381">
        <f>Namen!L12</f>
        <v>0</v>
      </c>
      <c r="H18" s="380" t="s">
        <v>115</v>
      </c>
      <c r="I18" s="74"/>
      <c r="J18" s="75"/>
      <c r="K18" s="75"/>
      <c r="L18" s="75"/>
      <c r="M18" s="414"/>
      <c r="N18" s="425"/>
      <c r="O18" s="419">
        <f t="shared" si="0"/>
        <v>0</v>
      </c>
      <c r="P18" s="506">
        <f t="shared" si="2"/>
        <v>0</v>
      </c>
      <c r="Q18" s="107">
        <f t="shared" si="3"/>
        <v>0</v>
      </c>
      <c r="R18" s="357">
        <f t="shared" si="1"/>
        <v>0</v>
      </c>
      <c r="S18" s="53">
        <f>((R18+R19)/2)</f>
        <v>0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ht="12" customHeight="1" x14ac:dyDescent="0.2">
      <c r="A19" s="95">
        <f>Namen!B12</f>
        <v>0</v>
      </c>
      <c r="B19" s="371"/>
      <c r="C19" s="69"/>
      <c r="D19" s="69"/>
      <c r="E19" s="70"/>
      <c r="F19" s="405">
        <f>Namen!B12</f>
        <v>0</v>
      </c>
      <c r="G19" s="10">
        <f>Namen!L12</f>
        <v>0</v>
      </c>
      <c r="H19" s="362" t="s">
        <v>116</v>
      </c>
      <c r="I19" s="60"/>
      <c r="J19" s="61"/>
      <c r="K19" s="61"/>
      <c r="L19" s="61"/>
      <c r="M19" s="416"/>
      <c r="N19" s="244"/>
      <c r="O19" s="418">
        <f t="shared" si="0"/>
        <v>0</v>
      </c>
      <c r="P19" s="507">
        <f t="shared" si="2"/>
        <v>0</v>
      </c>
      <c r="Q19" s="106">
        <f t="shared" si="3"/>
        <v>0</v>
      </c>
      <c r="R19" s="358">
        <f t="shared" si="1"/>
        <v>0</v>
      </c>
      <c r="S19" s="54"/>
      <c r="T19" s="2"/>
      <c r="U19" s="2"/>
      <c r="V19" s="2"/>
      <c r="W19" s="2"/>
      <c r="X19" s="2"/>
      <c r="Y19" s="2"/>
      <c r="Z19" s="2"/>
      <c r="AA19" s="2"/>
      <c r="AB19" s="2"/>
    </row>
    <row r="20" spans="1:28" ht="12" customHeight="1" x14ac:dyDescent="0.2">
      <c r="A20" s="94">
        <f>Namen!B13</f>
        <v>0</v>
      </c>
      <c r="B20" s="386">
        <f>Namen!C13</f>
        <v>0</v>
      </c>
      <c r="C20" s="377">
        <f>Namen!D13</f>
        <v>0</v>
      </c>
      <c r="D20" s="377">
        <f>Namen!G13</f>
        <v>0</v>
      </c>
      <c r="E20" s="361">
        <f>Namen!H13</f>
        <v>0</v>
      </c>
      <c r="F20" s="407">
        <f>Namen!B13</f>
        <v>0</v>
      </c>
      <c r="G20" s="381">
        <f>Namen!L13</f>
        <v>0</v>
      </c>
      <c r="H20" s="380" t="s">
        <v>115</v>
      </c>
      <c r="I20" s="74"/>
      <c r="J20" s="75"/>
      <c r="K20" s="75"/>
      <c r="L20" s="75"/>
      <c r="M20" s="414"/>
      <c r="N20" s="425"/>
      <c r="O20" s="419">
        <f t="shared" si="0"/>
        <v>0</v>
      </c>
      <c r="P20" s="506">
        <f t="shared" si="2"/>
        <v>0</v>
      </c>
      <c r="Q20" s="107">
        <f t="shared" si="3"/>
        <v>0</v>
      </c>
      <c r="R20" s="357">
        <f t="shared" si="1"/>
        <v>0</v>
      </c>
      <c r="S20" s="53">
        <f>((R20+R21)/2)</f>
        <v>0</v>
      </c>
      <c r="T20" s="2"/>
      <c r="U20" s="2"/>
      <c r="V20" s="2"/>
      <c r="W20" s="2"/>
      <c r="X20" s="2"/>
      <c r="Y20" s="2"/>
      <c r="Z20" s="2"/>
      <c r="AA20" s="2"/>
      <c r="AB20" s="2"/>
    </row>
    <row r="21" spans="1:28" ht="12" customHeight="1" x14ac:dyDescent="0.2">
      <c r="A21" s="95">
        <f>Namen!B13</f>
        <v>0</v>
      </c>
      <c r="B21" s="371"/>
      <c r="C21" s="69"/>
      <c r="D21" s="69"/>
      <c r="E21" s="70"/>
      <c r="F21" s="405">
        <f>Namen!B13</f>
        <v>0</v>
      </c>
      <c r="G21" s="10">
        <f>Namen!L13</f>
        <v>0</v>
      </c>
      <c r="H21" s="362" t="s">
        <v>116</v>
      </c>
      <c r="I21" s="60"/>
      <c r="J21" s="61"/>
      <c r="K21" s="61"/>
      <c r="L21" s="61"/>
      <c r="M21" s="415"/>
      <c r="N21" s="424"/>
      <c r="O21" s="418">
        <f t="shared" si="0"/>
        <v>0</v>
      </c>
      <c r="P21" s="507">
        <f t="shared" si="2"/>
        <v>0</v>
      </c>
      <c r="Q21" s="106">
        <f t="shared" si="3"/>
        <v>0</v>
      </c>
      <c r="R21" s="358">
        <f t="shared" si="1"/>
        <v>0</v>
      </c>
      <c r="S21" s="54"/>
      <c r="T21" s="2"/>
      <c r="U21" s="2"/>
      <c r="V21" s="2"/>
      <c r="W21" s="2"/>
      <c r="X21" s="2"/>
      <c r="Y21" s="2"/>
      <c r="Z21" s="2"/>
      <c r="AA21" s="2"/>
      <c r="AB21" s="2"/>
    </row>
    <row r="22" spans="1:28" ht="12" customHeight="1" x14ac:dyDescent="0.2">
      <c r="A22" s="97">
        <f>Namen!B14</f>
        <v>0</v>
      </c>
      <c r="B22" s="387">
        <f>Namen!C14</f>
        <v>0</v>
      </c>
      <c r="C22" s="383">
        <f>Namen!D14</f>
        <v>0</v>
      </c>
      <c r="D22" s="383">
        <f>Namen!G14</f>
        <v>0</v>
      </c>
      <c r="E22" s="384">
        <f>Namen!H14</f>
        <v>0</v>
      </c>
      <c r="F22" s="406">
        <f>Namen!B14</f>
        <v>0</v>
      </c>
      <c r="G22" s="385">
        <f>Namen!L14</f>
        <v>0</v>
      </c>
      <c r="H22" s="388" t="s">
        <v>115</v>
      </c>
      <c r="I22" s="74"/>
      <c r="J22" s="75"/>
      <c r="K22" s="75"/>
      <c r="L22" s="75"/>
      <c r="M22" s="414"/>
      <c r="N22" s="425"/>
      <c r="O22" s="419">
        <f t="shared" si="0"/>
        <v>0</v>
      </c>
      <c r="P22" s="506">
        <f t="shared" si="2"/>
        <v>0</v>
      </c>
      <c r="Q22" s="107">
        <f t="shared" si="3"/>
        <v>0</v>
      </c>
      <c r="R22" s="357">
        <f t="shared" si="1"/>
        <v>0</v>
      </c>
      <c r="S22" s="53">
        <f>((R22+R23)/2)</f>
        <v>0</v>
      </c>
      <c r="T22" s="2"/>
      <c r="U22" s="2"/>
      <c r="V22" s="2"/>
      <c r="W22" s="2"/>
      <c r="X22" s="2"/>
      <c r="Y22" s="2"/>
      <c r="Z22" s="2"/>
      <c r="AA22" s="2"/>
      <c r="AB22" s="2"/>
    </row>
    <row r="23" spans="1:28" ht="12" customHeight="1" x14ac:dyDescent="0.2">
      <c r="A23" s="95">
        <f>Namen!B14</f>
        <v>0</v>
      </c>
      <c r="B23" s="371"/>
      <c r="C23" s="69"/>
      <c r="D23" s="69"/>
      <c r="E23" s="70"/>
      <c r="F23" s="405">
        <f>Namen!B14</f>
        <v>0</v>
      </c>
      <c r="G23" s="10">
        <f>Namen!L14</f>
        <v>0</v>
      </c>
      <c r="H23" s="362" t="s">
        <v>116</v>
      </c>
      <c r="I23" s="60"/>
      <c r="J23" s="61"/>
      <c r="K23" s="61"/>
      <c r="L23" s="61"/>
      <c r="M23" s="415"/>
      <c r="N23" s="424"/>
      <c r="O23" s="418">
        <f t="shared" si="0"/>
        <v>0</v>
      </c>
      <c r="P23" s="507">
        <f t="shared" si="2"/>
        <v>0</v>
      </c>
      <c r="Q23" s="106">
        <f t="shared" si="3"/>
        <v>0</v>
      </c>
      <c r="R23" s="358">
        <f t="shared" si="1"/>
        <v>0</v>
      </c>
      <c r="S23" s="54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 x14ac:dyDescent="0.2">
      <c r="A24" s="94">
        <f>Namen!B15</f>
        <v>0</v>
      </c>
      <c r="B24" s="386">
        <f>Namen!C15</f>
        <v>0</v>
      </c>
      <c r="C24" s="377">
        <f>Namen!D15</f>
        <v>0</v>
      </c>
      <c r="D24" s="377">
        <f>Namen!G15</f>
        <v>0</v>
      </c>
      <c r="E24" s="361">
        <f>Namen!H15</f>
        <v>0</v>
      </c>
      <c r="F24" s="407">
        <f>Namen!B15</f>
        <v>0</v>
      </c>
      <c r="G24" s="381">
        <f>Namen!L15</f>
        <v>0</v>
      </c>
      <c r="H24" s="380" t="s">
        <v>115</v>
      </c>
      <c r="I24" s="74"/>
      <c r="J24" s="75"/>
      <c r="K24" s="75"/>
      <c r="L24" s="75"/>
      <c r="M24" s="414"/>
      <c r="N24" s="425"/>
      <c r="O24" s="419">
        <f t="shared" si="0"/>
        <v>0</v>
      </c>
      <c r="P24" s="506">
        <f t="shared" si="2"/>
        <v>0</v>
      </c>
      <c r="Q24" s="107">
        <f t="shared" si="3"/>
        <v>0</v>
      </c>
      <c r="R24" s="357">
        <f t="shared" si="1"/>
        <v>0</v>
      </c>
      <c r="S24" s="53">
        <f>((R24+R25)/2)</f>
        <v>0</v>
      </c>
      <c r="T24" s="2"/>
      <c r="U24" s="2"/>
      <c r="V24" s="2"/>
      <c r="W24" s="2"/>
      <c r="X24" s="2"/>
      <c r="Y24" s="2"/>
      <c r="Z24" s="2"/>
      <c r="AA24" s="2"/>
      <c r="AB24" s="2"/>
    </row>
    <row r="25" spans="1:28" ht="12" customHeight="1" x14ac:dyDescent="0.2">
      <c r="A25" s="95">
        <f>Namen!B15</f>
        <v>0</v>
      </c>
      <c r="B25" s="371"/>
      <c r="C25" s="69"/>
      <c r="D25" s="69"/>
      <c r="E25" s="70"/>
      <c r="F25" s="405">
        <f>Namen!B15</f>
        <v>0</v>
      </c>
      <c r="G25" s="10">
        <f>Namen!L15</f>
        <v>0</v>
      </c>
      <c r="H25" s="362" t="s">
        <v>116</v>
      </c>
      <c r="I25" s="60"/>
      <c r="J25" s="61"/>
      <c r="K25" s="61"/>
      <c r="L25" s="61"/>
      <c r="M25" s="415"/>
      <c r="N25" s="424"/>
      <c r="O25" s="418">
        <f t="shared" si="0"/>
        <v>0</v>
      </c>
      <c r="P25" s="507">
        <f t="shared" si="2"/>
        <v>0</v>
      </c>
      <c r="Q25" s="106">
        <f t="shared" si="3"/>
        <v>0</v>
      </c>
      <c r="R25" s="358">
        <f t="shared" si="1"/>
        <v>0</v>
      </c>
      <c r="S25" s="54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 x14ac:dyDescent="0.2">
      <c r="A26" s="97">
        <f>Namen!B16</f>
        <v>0</v>
      </c>
      <c r="B26" s="387">
        <f>Namen!C16</f>
        <v>0</v>
      </c>
      <c r="C26" s="383">
        <f>Namen!D16</f>
        <v>0</v>
      </c>
      <c r="D26" s="383">
        <f>Namen!G16</f>
        <v>0</v>
      </c>
      <c r="E26" s="384">
        <f>Namen!H16</f>
        <v>0</v>
      </c>
      <c r="F26" s="406">
        <f>Namen!B16</f>
        <v>0</v>
      </c>
      <c r="G26" s="385">
        <f>Namen!L16</f>
        <v>0</v>
      </c>
      <c r="H26" s="388" t="s">
        <v>115</v>
      </c>
      <c r="I26" s="74"/>
      <c r="J26" s="75"/>
      <c r="K26" s="75"/>
      <c r="L26" s="75"/>
      <c r="M26" s="414"/>
      <c r="N26" s="425"/>
      <c r="O26" s="419">
        <f t="shared" si="0"/>
        <v>0</v>
      </c>
      <c r="P26" s="506">
        <f t="shared" si="2"/>
        <v>0</v>
      </c>
      <c r="Q26" s="107">
        <f t="shared" si="3"/>
        <v>0</v>
      </c>
      <c r="R26" s="357">
        <f t="shared" si="1"/>
        <v>0</v>
      </c>
      <c r="S26" s="53">
        <f>((R26+R27)/2)</f>
        <v>0</v>
      </c>
      <c r="T26" s="2"/>
      <c r="U26" s="2"/>
      <c r="V26" s="2"/>
      <c r="W26" s="2"/>
      <c r="X26" s="2"/>
      <c r="Y26" s="2"/>
      <c r="Z26" s="2"/>
      <c r="AA26" s="2"/>
      <c r="AB26" s="2"/>
    </row>
    <row r="27" spans="1:28" ht="12" customHeight="1" x14ac:dyDescent="0.2">
      <c r="A27" s="95">
        <f>Namen!B16</f>
        <v>0</v>
      </c>
      <c r="B27" s="371"/>
      <c r="C27" s="69"/>
      <c r="D27" s="69"/>
      <c r="E27" s="70"/>
      <c r="F27" s="405">
        <f>Namen!B16</f>
        <v>0</v>
      </c>
      <c r="G27" s="10">
        <f>Namen!L16</f>
        <v>0</v>
      </c>
      <c r="H27" s="362" t="s">
        <v>116</v>
      </c>
      <c r="I27" s="60"/>
      <c r="J27" s="61"/>
      <c r="K27" s="61"/>
      <c r="L27" s="61"/>
      <c r="M27" s="415"/>
      <c r="N27" s="424"/>
      <c r="O27" s="418">
        <f t="shared" si="0"/>
        <v>0</v>
      </c>
      <c r="P27" s="507">
        <f t="shared" si="2"/>
        <v>0</v>
      </c>
      <c r="Q27" s="106">
        <f t="shared" si="3"/>
        <v>0</v>
      </c>
      <c r="R27" s="358">
        <f t="shared" si="1"/>
        <v>0</v>
      </c>
      <c r="S27" s="54"/>
      <c r="T27" s="2"/>
      <c r="U27" s="2"/>
      <c r="V27" s="2"/>
      <c r="W27" s="2"/>
      <c r="X27" s="2"/>
      <c r="Y27" s="2"/>
      <c r="Z27" s="2"/>
      <c r="AA27" s="2"/>
      <c r="AB27" s="2"/>
    </row>
    <row r="28" spans="1:28" ht="12" customHeight="1" x14ac:dyDescent="0.2">
      <c r="A28" s="94">
        <f>Namen!B17</f>
        <v>0</v>
      </c>
      <c r="B28" s="386">
        <f>Namen!C17</f>
        <v>0</v>
      </c>
      <c r="C28" s="377">
        <f>Namen!D17</f>
        <v>0</v>
      </c>
      <c r="D28" s="377">
        <f>Namen!G17</f>
        <v>0</v>
      </c>
      <c r="E28" s="361">
        <f>Namen!H17</f>
        <v>0</v>
      </c>
      <c r="F28" s="407">
        <f>Namen!B17</f>
        <v>0</v>
      </c>
      <c r="G28" s="381">
        <f>Namen!L17</f>
        <v>0</v>
      </c>
      <c r="H28" s="380" t="s">
        <v>115</v>
      </c>
      <c r="I28" s="74"/>
      <c r="J28" s="75"/>
      <c r="K28" s="75"/>
      <c r="L28" s="75"/>
      <c r="M28" s="414"/>
      <c r="N28" s="425"/>
      <c r="O28" s="419">
        <f t="shared" si="0"/>
        <v>0</v>
      </c>
      <c r="P28" s="506">
        <f t="shared" si="2"/>
        <v>0</v>
      </c>
      <c r="Q28" s="107">
        <f t="shared" si="3"/>
        <v>0</v>
      </c>
      <c r="R28" s="357">
        <f t="shared" si="1"/>
        <v>0</v>
      </c>
      <c r="S28" s="53">
        <f>((R28+R29)/2)</f>
        <v>0</v>
      </c>
      <c r="T28" s="2"/>
      <c r="U28" s="2"/>
      <c r="V28" s="2"/>
      <c r="W28" s="2"/>
      <c r="X28" s="2"/>
      <c r="Y28" s="2"/>
      <c r="Z28" s="2"/>
      <c r="AA28" s="2"/>
      <c r="AB28" s="2"/>
    </row>
    <row r="29" spans="1:28" ht="12" customHeight="1" thickBot="1" x14ac:dyDescent="0.25">
      <c r="A29" s="363">
        <f>Namen!B17</f>
        <v>0</v>
      </c>
      <c r="B29" s="76"/>
      <c r="C29" s="77"/>
      <c r="D29" s="77"/>
      <c r="E29" s="78"/>
      <c r="F29" s="408">
        <f>Namen!B17</f>
        <v>0</v>
      </c>
      <c r="G29" s="79">
        <f>Namen!L17</f>
        <v>0</v>
      </c>
      <c r="H29" s="370" t="s">
        <v>116</v>
      </c>
      <c r="I29" s="80"/>
      <c r="J29" s="81"/>
      <c r="K29" s="81"/>
      <c r="L29" s="81"/>
      <c r="M29" s="426"/>
      <c r="N29" s="428"/>
      <c r="O29" s="103">
        <f t="shared" si="0"/>
        <v>0</v>
      </c>
      <c r="P29" s="510">
        <f t="shared" si="2"/>
        <v>0</v>
      </c>
      <c r="Q29" s="103">
        <f t="shared" si="3"/>
        <v>0</v>
      </c>
      <c r="R29" s="511">
        <f t="shared" si="1"/>
        <v>0</v>
      </c>
      <c r="S29" s="82"/>
      <c r="T29" s="83"/>
      <c r="U29" s="83"/>
      <c r="V29" s="2"/>
      <c r="W29" s="2"/>
      <c r="X29" s="2"/>
      <c r="Y29" s="2"/>
      <c r="Z29" s="2"/>
      <c r="AA29" s="2"/>
      <c r="AB29" s="2"/>
    </row>
    <row r="30" spans="1:28" ht="12" customHeight="1" x14ac:dyDescent="0.2">
      <c r="A30" s="94">
        <f>Namen!B18</f>
        <v>4</v>
      </c>
      <c r="B30" s="71" t="str">
        <f>Namen!C18</f>
        <v>Jelissa Binnekamp</v>
      </c>
      <c r="C30" s="72" t="str">
        <f>Namen!D18</f>
        <v>Olvo</v>
      </c>
      <c r="D30" s="72" t="str">
        <f>Namen!G18</f>
        <v>pre pre instap 2</v>
      </c>
      <c r="E30" s="73" t="str">
        <f>Namen!H18</f>
        <v>D4</v>
      </c>
      <c r="F30" s="409">
        <f>Namen!B18</f>
        <v>4</v>
      </c>
      <c r="G30" s="9">
        <f>Namen!L18</f>
        <v>0</v>
      </c>
      <c r="H30" s="62"/>
      <c r="I30" s="74">
        <v>4.2</v>
      </c>
      <c r="J30" s="75">
        <v>2.2999999999999998</v>
      </c>
      <c r="K30" s="75"/>
      <c r="L30" s="75"/>
      <c r="M30" s="414"/>
      <c r="N30" s="425"/>
      <c r="O30" s="421">
        <f t="shared" si="0"/>
        <v>2.2999999999999998</v>
      </c>
      <c r="P30" s="506">
        <f t="shared" si="2"/>
        <v>10</v>
      </c>
      <c r="Q30" s="104">
        <f t="shared" si="3"/>
        <v>7.7</v>
      </c>
      <c r="S30" s="50">
        <f t="shared" ref="S30:S65" si="4">IF((I30="0"),"0",ROUNDDOWN(I30+Q30-N30,3))</f>
        <v>11.9</v>
      </c>
      <c r="T30" s="2"/>
      <c r="U30" s="2"/>
      <c r="V30" s="2"/>
      <c r="W30" s="2"/>
      <c r="X30" s="2"/>
      <c r="Y30" s="2"/>
      <c r="Z30" s="2"/>
      <c r="AA30" s="2"/>
      <c r="AB30" s="2"/>
    </row>
    <row r="31" spans="1:28" ht="12" customHeight="1" x14ac:dyDescent="0.2">
      <c r="A31" s="100">
        <f>Namen!B19</f>
        <v>5</v>
      </c>
      <c r="B31" s="71" t="str">
        <f>Namen!C19</f>
        <v>Amber van Nieuwenhoven</v>
      </c>
      <c r="C31" s="72" t="str">
        <f>Namen!D19</f>
        <v>Olvo</v>
      </c>
      <c r="D31" s="72" t="str">
        <f>Namen!G19</f>
        <v>pre pre instap 2</v>
      </c>
      <c r="E31" s="73" t="str">
        <f>Namen!H19</f>
        <v>D4</v>
      </c>
      <c r="F31" s="410">
        <f>Namen!B19</f>
        <v>5</v>
      </c>
      <c r="G31" s="9">
        <f>Namen!L19</f>
        <v>0</v>
      </c>
      <c r="H31" s="62"/>
      <c r="I31" s="74">
        <v>4.5</v>
      </c>
      <c r="J31" s="75">
        <v>1.9</v>
      </c>
      <c r="K31" s="75"/>
      <c r="L31" s="75"/>
      <c r="M31" s="414"/>
      <c r="N31" s="425"/>
      <c r="O31" s="422">
        <f t="shared" si="0"/>
        <v>1.9</v>
      </c>
      <c r="P31" s="506">
        <f t="shared" si="2"/>
        <v>10</v>
      </c>
      <c r="Q31" s="105">
        <f t="shared" si="3"/>
        <v>8.1</v>
      </c>
      <c r="S31" s="50">
        <f t="shared" si="4"/>
        <v>12.6</v>
      </c>
      <c r="T31" s="2"/>
      <c r="U31" s="2"/>
      <c r="V31" s="2"/>
      <c r="W31" s="2"/>
      <c r="X31" s="2"/>
      <c r="Y31" s="2"/>
      <c r="Z31" s="2"/>
      <c r="AA31" s="2"/>
      <c r="AB31" s="2"/>
    </row>
    <row r="32" spans="1:28" ht="12" customHeight="1" x14ac:dyDescent="0.2">
      <c r="A32" s="100">
        <f>Namen!B20</f>
        <v>6</v>
      </c>
      <c r="B32" s="71" t="str">
        <f>Namen!C20</f>
        <v>Eline Ersieck</v>
      </c>
      <c r="C32" s="72" t="str">
        <f>Namen!D20</f>
        <v>Olvo</v>
      </c>
      <c r="D32" s="72" t="str">
        <f>Namen!G20</f>
        <v>pre pre instap 2</v>
      </c>
      <c r="E32" s="73" t="str">
        <f>Namen!H20</f>
        <v>D4</v>
      </c>
      <c r="F32" s="410">
        <f>Namen!B20</f>
        <v>6</v>
      </c>
      <c r="G32" s="9">
        <f>Namen!L20</f>
        <v>0</v>
      </c>
      <c r="H32" s="62"/>
      <c r="I32" s="74">
        <v>5.0999999999999996</v>
      </c>
      <c r="J32" s="75">
        <v>0.7</v>
      </c>
      <c r="K32" s="75"/>
      <c r="L32" s="75"/>
      <c r="M32" s="414"/>
      <c r="N32" s="425"/>
      <c r="O32" s="422">
        <f t="shared" si="0"/>
        <v>0.7</v>
      </c>
      <c r="P32" s="506">
        <f t="shared" si="2"/>
        <v>10</v>
      </c>
      <c r="Q32" s="105">
        <f t="shared" si="3"/>
        <v>9.3000000000000007</v>
      </c>
      <c r="S32" s="50">
        <f t="shared" si="4"/>
        <v>14.4</v>
      </c>
    </row>
    <row r="33" spans="1:21" ht="12" customHeight="1" x14ac:dyDescent="0.2">
      <c r="A33" s="100">
        <f>Namen!B21</f>
        <v>7</v>
      </c>
      <c r="B33" s="71" t="str">
        <f>Namen!C21</f>
        <v>Romée Poortenaar</v>
      </c>
      <c r="C33" s="72" t="str">
        <f>Namen!D21</f>
        <v>Olvo</v>
      </c>
      <c r="D33" s="72" t="str">
        <f>Namen!G21</f>
        <v>pre pre instap 2</v>
      </c>
      <c r="E33" s="73" t="str">
        <f>Namen!H21</f>
        <v>D4</v>
      </c>
      <c r="F33" s="410">
        <f>Namen!B21</f>
        <v>7</v>
      </c>
      <c r="G33" s="9">
        <f>Namen!L21</f>
        <v>0</v>
      </c>
      <c r="H33" s="62"/>
      <c r="I33" s="74">
        <v>5.4</v>
      </c>
      <c r="J33" s="75">
        <v>2.9</v>
      </c>
      <c r="K33" s="75"/>
      <c r="L33" s="75"/>
      <c r="M33" s="414"/>
      <c r="N33" s="425"/>
      <c r="O33" s="422">
        <f t="shared" si="0"/>
        <v>2.9</v>
      </c>
      <c r="P33" s="506">
        <f t="shared" si="2"/>
        <v>10</v>
      </c>
      <c r="Q33" s="105">
        <f t="shared" si="3"/>
        <v>7.1</v>
      </c>
      <c r="S33" s="50">
        <f t="shared" si="4"/>
        <v>12.5</v>
      </c>
    </row>
    <row r="34" spans="1:21" ht="12" customHeight="1" x14ac:dyDescent="0.2">
      <c r="A34" s="100">
        <f>Namen!B22</f>
        <v>0</v>
      </c>
      <c r="B34" s="71">
        <f>Namen!C22</f>
        <v>0</v>
      </c>
      <c r="C34" s="72">
        <f>Namen!D22</f>
        <v>0</v>
      </c>
      <c r="D34" s="72">
        <f>Namen!G22</f>
        <v>0</v>
      </c>
      <c r="E34" s="73">
        <f>Namen!H22</f>
        <v>0</v>
      </c>
      <c r="F34" s="410">
        <f>Namen!B22</f>
        <v>0</v>
      </c>
      <c r="G34" s="9">
        <f>Namen!L22</f>
        <v>0</v>
      </c>
      <c r="H34" s="62"/>
      <c r="I34" s="74"/>
      <c r="J34" s="75"/>
      <c r="K34" s="75"/>
      <c r="L34" s="75"/>
      <c r="M34" s="414"/>
      <c r="N34" s="425"/>
      <c r="O34" s="422">
        <f t="shared" si="0"/>
        <v>0</v>
      </c>
      <c r="P34" s="506">
        <f t="shared" si="2"/>
        <v>0</v>
      </c>
      <c r="Q34" s="105">
        <f t="shared" si="3"/>
        <v>0</v>
      </c>
      <c r="S34" s="50">
        <f t="shared" si="4"/>
        <v>0</v>
      </c>
    </row>
    <row r="35" spans="1:21" ht="12" customHeight="1" x14ac:dyDescent="0.2">
      <c r="A35" s="100">
        <f>Namen!B23</f>
        <v>0</v>
      </c>
      <c r="B35" s="71">
        <f>Namen!C23</f>
        <v>0</v>
      </c>
      <c r="C35" s="72">
        <f>Namen!D23</f>
        <v>0</v>
      </c>
      <c r="D35" s="72">
        <f>Namen!G23</f>
        <v>0</v>
      </c>
      <c r="E35" s="73">
        <f>Namen!H23</f>
        <v>0</v>
      </c>
      <c r="F35" s="410">
        <f>Namen!B23</f>
        <v>0</v>
      </c>
      <c r="G35" s="9">
        <f>Namen!L23</f>
        <v>0</v>
      </c>
      <c r="H35" s="62"/>
      <c r="I35" s="74"/>
      <c r="J35" s="75"/>
      <c r="K35" s="75"/>
      <c r="L35" s="75"/>
      <c r="M35" s="414"/>
      <c r="N35" s="425"/>
      <c r="O35" s="422">
        <f t="shared" si="0"/>
        <v>0</v>
      </c>
      <c r="P35" s="506">
        <f t="shared" si="2"/>
        <v>0</v>
      </c>
      <c r="Q35" s="105">
        <f t="shared" si="3"/>
        <v>0</v>
      </c>
      <c r="S35" s="50">
        <f t="shared" si="4"/>
        <v>0</v>
      </c>
    </row>
    <row r="36" spans="1:21" ht="12" customHeight="1" x14ac:dyDescent="0.2">
      <c r="A36" s="100">
        <f>Namen!B24</f>
        <v>0</v>
      </c>
      <c r="B36" s="71">
        <f>Namen!C24</f>
        <v>0</v>
      </c>
      <c r="C36" s="72">
        <f>Namen!D24</f>
        <v>0</v>
      </c>
      <c r="D36" s="72">
        <f>Namen!G24</f>
        <v>0</v>
      </c>
      <c r="E36" s="73">
        <f>Namen!H24</f>
        <v>0</v>
      </c>
      <c r="F36" s="410">
        <f>Namen!B24</f>
        <v>0</v>
      </c>
      <c r="G36" s="9">
        <f>Namen!L24</f>
        <v>0</v>
      </c>
      <c r="H36" s="62"/>
      <c r="I36" s="74"/>
      <c r="J36" s="75"/>
      <c r="K36" s="75"/>
      <c r="L36" s="75"/>
      <c r="M36" s="414"/>
      <c r="N36" s="425"/>
      <c r="O36" s="422">
        <f t="shared" si="0"/>
        <v>0</v>
      </c>
      <c r="P36" s="506">
        <f t="shared" si="2"/>
        <v>0</v>
      </c>
      <c r="Q36" s="105">
        <f t="shared" si="3"/>
        <v>0</v>
      </c>
      <c r="S36" s="50">
        <f t="shared" si="4"/>
        <v>0</v>
      </c>
    </row>
    <row r="37" spans="1:21" ht="12" customHeight="1" x14ac:dyDescent="0.2">
      <c r="A37" s="100">
        <f>Namen!B25</f>
        <v>0</v>
      </c>
      <c r="B37" s="71">
        <f>Namen!C25</f>
        <v>0</v>
      </c>
      <c r="C37" s="72">
        <f>Namen!D25</f>
        <v>0</v>
      </c>
      <c r="D37" s="72">
        <f>Namen!G25</f>
        <v>0</v>
      </c>
      <c r="E37" s="73">
        <f>Namen!H25</f>
        <v>0</v>
      </c>
      <c r="F37" s="410">
        <f>Namen!B25</f>
        <v>0</v>
      </c>
      <c r="G37" s="9">
        <f>Namen!L25</f>
        <v>0</v>
      </c>
      <c r="H37" s="62"/>
      <c r="I37" s="74"/>
      <c r="J37" s="75"/>
      <c r="K37" s="75"/>
      <c r="L37" s="75"/>
      <c r="M37" s="414"/>
      <c r="N37" s="425"/>
      <c r="O37" s="422">
        <f t="shared" si="0"/>
        <v>0</v>
      </c>
      <c r="P37" s="506">
        <f t="shared" si="2"/>
        <v>0</v>
      </c>
      <c r="Q37" s="105">
        <f t="shared" si="3"/>
        <v>0</v>
      </c>
      <c r="S37" s="50">
        <f t="shared" si="4"/>
        <v>0</v>
      </c>
    </row>
    <row r="38" spans="1:21" ht="12" customHeight="1" x14ac:dyDescent="0.2">
      <c r="A38" s="100">
        <f>Namen!B26</f>
        <v>0</v>
      </c>
      <c r="B38" s="71">
        <f>Namen!C26</f>
        <v>0</v>
      </c>
      <c r="C38" s="72">
        <f>Namen!D26</f>
        <v>0</v>
      </c>
      <c r="D38" s="72">
        <f>Namen!G26</f>
        <v>0</v>
      </c>
      <c r="E38" s="73">
        <f>Namen!H26</f>
        <v>0</v>
      </c>
      <c r="F38" s="410">
        <f>Namen!B26</f>
        <v>0</v>
      </c>
      <c r="G38" s="9">
        <f>Namen!L26</f>
        <v>0</v>
      </c>
      <c r="H38" s="62"/>
      <c r="I38" s="74"/>
      <c r="J38" s="75"/>
      <c r="K38" s="75"/>
      <c r="L38" s="75"/>
      <c r="M38" s="414"/>
      <c r="N38" s="425"/>
      <c r="O38" s="422">
        <f t="shared" si="0"/>
        <v>0</v>
      </c>
      <c r="P38" s="506">
        <f t="shared" si="2"/>
        <v>0</v>
      </c>
      <c r="Q38" s="105">
        <f t="shared" si="3"/>
        <v>0</v>
      </c>
      <c r="S38" s="50">
        <f t="shared" si="4"/>
        <v>0</v>
      </c>
    </row>
    <row r="39" spans="1:21" ht="12" customHeight="1" x14ac:dyDescent="0.2">
      <c r="A39" s="100">
        <f>Namen!B27</f>
        <v>0</v>
      </c>
      <c r="B39" s="71">
        <f>Namen!C27</f>
        <v>0</v>
      </c>
      <c r="C39" s="72">
        <f>Namen!D27</f>
        <v>0</v>
      </c>
      <c r="D39" s="72">
        <f>Namen!G27</f>
        <v>0</v>
      </c>
      <c r="E39" s="73">
        <f>Namen!H27</f>
        <v>0</v>
      </c>
      <c r="F39" s="410">
        <f>Namen!B27</f>
        <v>0</v>
      </c>
      <c r="G39" s="9">
        <f>Namen!L27</f>
        <v>0</v>
      </c>
      <c r="H39" s="62"/>
      <c r="I39" s="74"/>
      <c r="J39" s="75"/>
      <c r="K39" s="75"/>
      <c r="L39" s="75"/>
      <c r="M39" s="414"/>
      <c r="N39" s="425"/>
      <c r="O39" s="422">
        <f t="shared" si="0"/>
        <v>0</v>
      </c>
      <c r="P39" s="506">
        <f t="shared" si="2"/>
        <v>0</v>
      </c>
      <c r="Q39" s="105">
        <f t="shared" si="3"/>
        <v>0</v>
      </c>
      <c r="S39" s="50">
        <f t="shared" si="4"/>
        <v>0</v>
      </c>
    </row>
    <row r="40" spans="1:21" ht="12" customHeight="1" x14ac:dyDescent="0.2">
      <c r="A40" s="100">
        <f>Namen!B28</f>
        <v>0</v>
      </c>
      <c r="B40" s="71">
        <f>Namen!C28</f>
        <v>0</v>
      </c>
      <c r="C40" s="72">
        <f>Namen!D28</f>
        <v>0</v>
      </c>
      <c r="D40" s="72">
        <f>Namen!G28</f>
        <v>0</v>
      </c>
      <c r="E40" s="73">
        <f>Namen!H28</f>
        <v>0</v>
      </c>
      <c r="F40" s="410">
        <f>Namen!B28</f>
        <v>0</v>
      </c>
      <c r="G40" s="9">
        <f>Namen!L28</f>
        <v>0</v>
      </c>
      <c r="H40" s="62"/>
      <c r="I40" s="74"/>
      <c r="J40" s="75"/>
      <c r="K40" s="75"/>
      <c r="L40" s="75"/>
      <c r="M40" s="414"/>
      <c r="N40" s="425"/>
      <c r="O40" s="422">
        <f t="shared" si="0"/>
        <v>0</v>
      </c>
      <c r="P40" s="506">
        <f t="shared" si="2"/>
        <v>0</v>
      </c>
      <c r="Q40" s="105">
        <f t="shared" si="3"/>
        <v>0</v>
      </c>
      <c r="S40" s="50">
        <f t="shared" si="4"/>
        <v>0</v>
      </c>
    </row>
    <row r="41" spans="1:21" ht="12" customHeight="1" thickBot="1" x14ac:dyDescent="0.25">
      <c r="A41" s="99">
        <f>Namen!B29</f>
        <v>0</v>
      </c>
      <c r="B41" s="76">
        <f>Namen!C29</f>
        <v>0</v>
      </c>
      <c r="C41" s="77">
        <f>Namen!D29</f>
        <v>0</v>
      </c>
      <c r="D41" s="77">
        <f>Namen!G29</f>
        <v>0</v>
      </c>
      <c r="E41" s="78">
        <f>Namen!H29</f>
        <v>0</v>
      </c>
      <c r="F41" s="408">
        <f>Namen!B29</f>
        <v>0</v>
      </c>
      <c r="G41" s="79">
        <f>Namen!L29</f>
        <v>0</v>
      </c>
      <c r="H41" s="84"/>
      <c r="I41" s="80"/>
      <c r="J41" s="81"/>
      <c r="K41" s="81"/>
      <c r="L41" s="81"/>
      <c r="M41" s="426"/>
      <c r="N41" s="427"/>
      <c r="O41" s="420">
        <f t="shared" si="0"/>
        <v>0</v>
      </c>
      <c r="P41" s="509">
        <f t="shared" si="2"/>
        <v>0</v>
      </c>
      <c r="Q41" s="103">
        <f t="shared" si="3"/>
        <v>0</v>
      </c>
      <c r="R41" s="51"/>
      <c r="S41" s="86">
        <f t="shared" si="4"/>
        <v>0</v>
      </c>
      <c r="T41" s="51"/>
      <c r="U41" s="51"/>
    </row>
    <row r="42" spans="1:21" ht="12" customHeight="1" x14ac:dyDescent="0.2">
      <c r="A42" s="94">
        <f>Namen!B30</f>
        <v>8</v>
      </c>
      <c r="B42" s="71" t="str">
        <f>Namen!C30</f>
        <v>Guusje Brem</v>
      </c>
      <c r="C42" s="72" t="str">
        <f>Namen!D30</f>
        <v>Olvo</v>
      </c>
      <c r="D42" s="72" t="str">
        <f>Namen!G30</f>
        <v>pre pre instap 2</v>
      </c>
      <c r="E42" s="73" t="str">
        <f>Namen!H30</f>
        <v>D4</v>
      </c>
      <c r="F42" s="409">
        <f>Namen!B30</f>
        <v>8</v>
      </c>
      <c r="G42" s="9">
        <f>Namen!L30</f>
        <v>0</v>
      </c>
      <c r="H42" s="7"/>
      <c r="I42" s="74">
        <v>5.4</v>
      </c>
      <c r="J42" s="75">
        <v>4.2</v>
      </c>
      <c r="K42" s="75"/>
      <c r="L42" s="75"/>
      <c r="M42" s="414"/>
      <c r="N42" s="425"/>
      <c r="O42" s="421">
        <f>IF(K42=0,J42,(IF(L42=0,(J42+K42)/2,(IF(M42=0,(J42+K42+L42)/3,(SUM(J42:M42)-MAX(J42:M42)-MIN(J42:M42))/2)))))</f>
        <v>4.2</v>
      </c>
      <c r="P42" s="506">
        <f t="shared" si="2"/>
        <v>10</v>
      </c>
      <c r="Q42" s="104">
        <f t="shared" si="3"/>
        <v>5.8</v>
      </c>
      <c r="S42" s="50">
        <f t="shared" si="4"/>
        <v>11.2</v>
      </c>
    </row>
    <row r="43" spans="1:21" ht="12" customHeight="1" x14ac:dyDescent="0.2">
      <c r="A43" s="100">
        <f>Namen!B31</f>
        <v>9</v>
      </c>
      <c r="B43" s="71" t="str">
        <f>Namen!C31</f>
        <v>Stacey van Oene</v>
      </c>
      <c r="C43" s="72" t="str">
        <f>Namen!D31</f>
        <v>Olvo</v>
      </c>
      <c r="D43" s="72" t="str">
        <f>Namen!G31</f>
        <v>pre pre instap 2</v>
      </c>
      <c r="E43" s="73" t="str">
        <f>Namen!H31</f>
        <v>D4</v>
      </c>
      <c r="F43" s="410">
        <f>Namen!B31</f>
        <v>9</v>
      </c>
      <c r="G43" s="9">
        <f>Namen!L31</f>
        <v>0</v>
      </c>
      <c r="H43" s="7"/>
      <c r="I43" s="74">
        <v>4.2</v>
      </c>
      <c r="J43" s="75">
        <v>3.4</v>
      </c>
      <c r="K43" s="75"/>
      <c r="L43" s="75"/>
      <c r="M43" s="414"/>
      <c r="N43" s="425"/>
      <c r="O43" s="422">
        <f t="shared" si="0"/>
        <v>3.4</v>
      </c>
      <c r="P43" s="506">
        <f t="shared" si="2"/>
        <v>10</v>
      </c>
      <c r="Q43" s="105">
        <f t="shared" si="3"/>
        <v>6.6</v>
      </c>
      <c r="S43" s="50">
        <f t="shared" si="4"/>
        <v>10.8</v>
      </c>
    </row>
    <row r="44" spans="1:21" ht="12" customHeight="1" x14ac:dyDescent="0.2">
      <c r="A44" s="100">
        <f>Namen!B32</f>
        <v>10</v>
      </c>
      <c r="B44" s="71" t="str">
        <f>Namen!C32</f>
        <v>Julianne Klein Nagelvoort</v>
      </c>
      <c r="C44" s="72" t="str">
        <f>Namen!D32</f>
        <v>Olvo</v>
      </c>
      <c r="D44" s="72" t="str">
        <f>Namen!G32</f>
        <v>pre pre instap 2</v>
      </c>
      <c r="E44" s="73" t="str">
        <f>Namen!H32</f>
        <v>D4</v>
      </c>
      <c r="F44" s="410">
        <f>Namen!B32</f>
        <v>10</v>
      </c>
      <c r="G44" s="9">
        <f>Namen!L32</f>
        <v>0</v>
      </c>
      <c r="H44" s="7"/>
      <c r="I44" s="74">
        <v>4.2</v>
      </c>
      <c r="J44" s="75">
        <v>2</v>
      </c>
      <c r="K44" s="75"/>
      <c r="L44" s="75"/>
      <c r="M44" s="414"/>
      <c r="N44" s="425"/>
      <c r="O44" s="422">
        <f t="shared" si="0"/>
        <v>2</v>
      </c>
      <c r="P44" s="506">
        <f t="shared" si="2"/>
        <v>10</v>
      </c>
      <c r="Q44" s="105">
        <f t="shared" si="3"/>
        <v>8</v>
      </c>
      <c r="S44" s="50">
        <f t="shared" si="4"/>
        <v>12.2</v>
      </c>
    </row>
    <row r="45" spans="1:21" ht="12" customHeight="1" x14ac:dyDescent="0.2">
      <c r="A45" s="100">
        <f>Namen!B33</f>
        <v>11</v>
      </c>
      <c r="B45" s="71" t="str">
        <f>Namen!C33</f>
        <v>Lara Chrispijn</v>
      </c>
      <c r="C45" s="72" t="str">
        <f>Namen!D33</f>
        <v>Olvo</v>
      </c>
      <c r="D45" s="72" t="str">
        <f>Namen!G33</f>
        <v>pre pre instap 2</v>
      </c>
      <c r="E45" s="73" t="str">
        <f>Namen!H33</f>
        <v>D4</v>
      </c>
      <c r="F45" s="410">
        <f>Namen!B33</f>
        <v>11</v>
      </c>
      <c r="G45" s="9">
        <f>Namen!L33</f>
        <v>0</v>
      </c>
      <c r="H45" s="7"/>
      <c r="I45" s="74">
        <v>5.0999999999999996</v>
      </c>
      <c r="J45" s="75">
        <v>2</v>
      </c>
      <c r="K45" s="75"/>
      <c r="L45" s="75"/>
      <c r="M45" s="414"/>
      <c r="N45" s="425"/>
      <c r="O45" s="422">
        <f t="shared" si="0"/>
        <v>2</v>
      </c>
      <c r="P45" s="506">
        <f t="shared" si="2"/>
        <v>10</v>
      </c>
      <c r="Q45" s="105">
        <f t="shared" si="3"/>
        <v>8</v>
      </c>
      <c r="S45" s="50">
        <f t="shared" si="4"/>
        <v>13.1</v>
      </c>
    </row>
    <row r="46" spans="1:21" ht="12" customHeight="1" x14ac:dyDescent="0.2">
      <c r="A46" s="100">
        <f>Namen!B34</f>
        <v>0</v>
      </c>
      <c r="B46" s="71">
        <f>Namen!C34</f>
        <v>0</v>
      </c>
      <c r="C46" s="72">
        <f>Namen!D34</f>
        <v>0</v>
      </c>
      <c r="D46" s="72">
        <f>Namen!G34</f>
        <v>0</v>
      </c>
      <c r="E46" s="73">
        <f>Namen!H34</f>
        <v>0</v>
      </c>
      <c r="F46" s="410">
        <f>Namen!B34</f>
        <v>0</v>
      </c>
      <c r="G46" s="9">
        <f>Namen!L34</f>
        <v>0</v>
      </c>
      <c r="H46" s="7"/>
      <c r="I46" s="74"/>
      <c r="J46" s="75"/>
      <c r="K46" s="75"/>
      <c r="L46" s="75"/>
      <c r="M46" s="414"/>
      <c r="N46" s="425"/>
      <c r="O46" s="422">
        <f t="shared" si="0"/>
        <v>0</v>
      </c>
      <c r="P46" s="506">
        <f t="shared" si="2"/>
        <v>0</v>
      </c>
      <c r="Q46" s="105">
        <f t="shared" si="3"/>
        <v>0</v>
      </c>
      <c r="S46" s="50">
        <f t="shared" si="4"/>
        <v>0</v>
      </c>
    </row>
    <row r="47" spans="1:21" ht="12" customHeight="1" x14ac:dyDescent="0.2">
      <c r="A47" s="100">
        <f>Namen!B35</f>
        <v>0</v>
      </c>
      <c r="B47" s="71">
        <f>Namen!C35</f>
        <v>0</v>
      </c>
      <c r="C47" s="72">
        <f>Namen!D35</f>
        <v>0</v>
      </c>
      <c r="D47" s="72">
        <f>Namen!G35</f>
        <v>0</v>
      </c>
      <c r="E47" s="73">
        <f>Namen!H35</f>
        <v>0</v>
      </c>
      <c r="F47" s="410">
        <f>Namen!B35</f>
        <v>0</v>
      </c>
      <c r="G47" s="9">
        <f>Namen!L35</f>
        <v>0</v>
      </c>
      <c r="H47" s="7"/>
      <c r="I47" s="74"/>
      <c r="J47" s="75"/>
      <c r="K47" s="75"/>
      <c r="L47" s="75"/>
      <c r="M47" s="414"/>
      <c r="N47" s="425"/>
      <c r="O47" s="422">
        <f t="shared" si="0"/>
        <v>0</v>
      </c>
      <c r="P47" s="506">
        <f t="shared" si="2"/>
        <v>0</v>
      </c>
      <c r="Q47" s="105">
        <f t="shared" si="3"/>
        <v>0</v>
      </c>
      <c r="S47" s="50">
        <f t="shared" si="4"/>
        <v>0</v>
      </c>
    </row>
    <row r="48" spans="1:21" ht="12" customHeight="1" x14ac:dyDescent="0.2">
      <c r="A48" s="100">
        <f>Namen!B36</f>
        <v>0</v>
      </c>
      <c r="B48" s="71">
        <f>Namen!C36</f>
        <v>0</v>
      </c>
      <c r="C48" s="72">
        <f>Namen!D36</f>
        <v>0</v>
      </c>
      <c r="D48" s="72">
        <f>Namen!G36</f>
        <v>0</v>
      </c>
      <c r="E48" s="73">
        <f>Namen!H36</f>
        <v>0</v>
      </c>
      <c r="F48" s="410">
        <f>Namen!B36</f>
        <v>0</v>
      </c>
      <c r="G48" s="9">
        <f>Namen!L36</f>
        <v>0</v>
      </c>
      <c r="H48" s="7"/>
      <c r="I48" s="74"/>
      <c r="J48" s="75"/>
      <c r="K48" s="75"/>
      <c r="L48" s="75"/>
      <c r="M48" s="414"/>
      <c r="N48" s="425"/>
      <c r="O48" s="422">
        <f t="shared" si="0"/>
        <v>0</v>
      </c>
      <c r="P48" s="506">
        <f t="shared" si="2"/>
        <v>0</v>
      </c>
      <c r="Q48" s="105">
        <f t="shared" si="3"/>
        <v>0</v>
      </c>
      <c r="S48" s="50">
        <f t="shared" si="4"/>
        <v>0</v>
      </c>
    </row>
    <row r="49" spans="1:23" ht="12" customHeight="1" x14ac:dyDescent="0.2">
      <c r="A49" s="100">
        <f>Namen!B37</f>
        <v>0</v>
      </c>
      <c r="B49" s="71">
        <f>Namen!C37</f>
        <v>0</v>
      </c>
      <c r="C49" s="72">
        <f>Namen!D37</f>
        <v>0</v>
      </c>
      <c r="D49" s="72">
        <f>Namen!G37</f>
        <v>0</v>
      </c>
      <c r="E49" s="73">
        <f>Namen!H37</f>
        <v>0</v>
      </c>
      <c r="F49" s="410">
        <f>Namen!B37</f>
        <v>0</v>
      </c>
      <c r="G49" s="9">
        <f>Namen!L37</f>
        <v>0</v>
      </c>
      <c r="H49" s="7"/>
      <c r="I49" s="74"/>
      <c r="J49" s="75"/>
      <c r="K49" s="75"/>
      <c r="L49" s="75"/>
      <c r="M49" s="414"/>
      <c r="N49" s="425"/>
      <c r="O49" s="422">
        <f t="shared" si="0"/>
        <v>0</v>
      </c>
      <c r="P49" s="506">
        <f t="shared" si="2"/>
        <v>0</v>
      </c>
      <c r="Q49" s="105">
        <f t="shared" si="3"/>
        <v>0</v>
      </c>
      <c r="S49" s="50">
        <f t="shared" si="4"/>
        <v>0</v>
      </c>
    </row>
    <row r="50" spans="1:23" ht="12" customHeight="1" x14ac:dyDescent="0.2">
      <c r="A50" s="100">
        <f>Namen!B38</f>
        <v>0</v>
      </c>
      <c r="B50" s="71">
        <f>Namen!C38</f>
        <v>0</v>
      </c>
      <c r="C50" s="72">
        <f>Namen!D38</f>
        <v>0</v>
      </c>
      <c r="D50" s="72">
        <f>Namen!G38</f>
        <v>0</v>
      </c>
      <c r="E50" s="73">
        <f>Namen!H38</f>
        <v>0</v>
      </c>
      <c r="F50" s="410">
        <f>Namen!B38</f>
        <v>0</v>
      </c>
      <c r="G50" s="9">
        <f>Namen!L38</f>
        <v>0</v>
      </c>
      <c r="H50" s="7"/>
      <c r="I50" s="74"/>
      <c r="J50" s="75"/>
      <c r="K50" s="75"/>
      <c r="L50" s="75"/>
      <c r="M50" s="414"/>
      <c r="N50" s="425"/>
      <c r="O50" s="422">
        <f t="shared" si="0"/>
        <v>0</v>
      </c>
      <c r="P50" s="506">
        <f t="shared" si="2"/>
        <v>0</v>
      </c>
      <c r="Q50" s="105">
        <f t="shared" si="3"/>
        <v>0</v>
      </c>
      <c r="S50" s="50">
        <f t="shared" si="4"/>
        <v>0</v>
      </c>
    </row>
    <row r="51" spans="1:23" ht="12" customHeight="1" x14ac:dyDescent="0.2">
      <c r="A51" s="100">
        <f>Namen!B39</f>
        <v>0</v>
      </c>
      <c r="B51" s="71">
        <f>Namen!C39</f>
        <v>0</v>
      </c>
      <c r="C51" s="72">
        <f>Namen!D39</f>
        <v>0</v>
      </c>
      <c r="D51" s="72">
        <f>Namen!G39</f>
        <v>0</v>
      </c>
      <c r="E51" s="73">
        <f>Namen!H39</f>
        <v>0</v>
      </c>
      <c r="F51" s="410">
        <f>Namen!B39</f>
        <v>0</v>
      </c>
      <c r="G51" s="9">
        <f>Namen!L39</f>
        <v>0</v>
      </c>
      <c r="H51" s="7"/>
      <c r="I51" s="74"/>
      <c r="J51" s="75"/>
      <c r="K51" s="75"/>
      <c r="L51" s="75"/>
      <c r="M51" s="414"/>
      <c r="N51" s="425"/>
      <c r="O51" s="422">
        <f t="shared" si="0"/>
        <v>0</v>
      </c>
      <c r="P51" s="506">
        <f t="shared" si="2"/>
        <v>0</v>
      </c>
      <c r="Q51" s="105">
        <f t="shared" si="3"/>
        <v>0</v>
      </c>
      <c r="S51" s="50">
        <f t="shared" si="4"/>
        <v>0</v>
      </c>
    </row>
    <row r="52" spans="1:23" ht="12" customHeight="1" x14ac:dyDescent="0.2">
      <c r="A52" s="100">
        <f>Namen!B40</f>
        <v>0</v>
      </c>
      <c r="B52" s="71">
        <f>Namen!C40</f>
        <v>0</v>
      </c>
      <c r="C52" s="72">
        <f>Namen!D40</f>
        <v>0</v>
      </c>
      <c r="D52" s="72">
        <f>Namen!G40</f>
        <v>0</v>
      </c>
      <c r="E52" s="73">
        <f>Namen!H40</f>
        <v>0</v>
      </c>
      <c r="F52" s="410">
        <f>Namen!B40</f>
        <v>0</v>
      </c>
      <c r="G52" s="9">
        <f>Namen!L40</f>
        <v>0</v>
      </c>
      <c r="H52" s="7"/>
      <c r="I52" s="74"/>
      <c r="J52" s="75"/>
      <c r="K52" s="75"/>
      <c r="L52" s="75"/>
      <c r="M52" s="414"/>
      <c r="N52" s="425"/>
      <c r="O52" s="422">
        <f t="shared" si="0"/>
        <v>0</v>
      </c>
      <c r="P52" s="506">
        <f t="shared" si="2"/>
        <v>0</v>
      </c>
      <c r="Q52" s="105">
        <f t="shared" si="3"/>
        <v>0</v>
      </c>
      <c r="S52" s="50">
        <f t="shared" si="4"/>
        <v>0</v>
      </c>
    </row>
    <row r="53" spans="1:23" ht="12" customHeight="1" thickBot="1" x14ac:dyDescent="0.25">
      <c r="A53" s="99">
        <f>Namen!B41</f>
        <v>0</v>
      </c>
      <c r="B53" s="76">
        <f>Namen!C41</f>
        <v>0</v>
      </c>
      <c r="C53" s="77">
        <f>Namen!D41</f>
        <v>0</v>
      </c>
      <c r="D53" s="77">
        <f>Namen!G41</f>
        <v>0</v>
      </c>
      <c r="E53" s="78">
        <f>Namen!H41</f>
        <v>0</v>
      </c>
      <c r="F53" s="408">
        <f>Namen!B41</f>
        <v>0</v>
      </c>
      <c r="G53" s="79">
        <f>Namen!L41</f>
        <v>0</v>
      </c>
      <c r="H53" s="84"/>
      <c r="I53" s="80"/>
      <c r="J53" s="81"/>
      <c r="K53" s="81"/>
      <c r="L53" s="81"/>
      <c r="M53" s="426"/>
      <c r="N53" s="427"/>
      <c r="O53" s="420">
        <f t="shared" si="0"/>
        <v>0</v>
      </c>
      <c r="P53" s="509">
        <f t="shared" si="2"/>
        <v>0</v>
      </c>
      <c r="Q53" s="103">
        <f t="shared" si="3"/>
        <v>0</v>
      </c>
      <c r="R53" s="51"/>
      <c r="S53" s="86">
        <f t="shared" si="4"/>
        <v>0</v>
      </c>
      <c r="T53" s="51"/>
      <c r="U53" s="51"/>
    </row>
    <row r="54" spans="1:23" ht="12" customHeight="1" x14ac:dyDescent="0.2">
      <c r="A54" s="94">
        <f>Namen!B42</f>
        <v>12</v>
      </c>
      <c r="B54" s="71" t="str">
        <f>Namen!C42</f>
        <v>Emma Wolf</v>
      </c>
      <c r="C54" s="72" t="str">
        <f>Namen!D42</f>
        <v>Olvo</v>
      </c>
      <c r="D54" s="72" t="str">
        <f>Namen!G42</f>
        <v>pre pre instap 1</v>
      </c>
      <c r="E54" s="73" t="str">
        <f>Namen!H42</f>
        <v>D4</v>
      </c>
      <c r="F54" s="409">
        <f>Namen!B42</f>
        <v>12</v>
      </c>
      <c r="G54" s="9">
        <f>Namen!L42</f>
        <v>0</v>
      </c>
      <c r="H54" s="7"/>
      <c r="I54" s="74">
        <v>5.4</v>
      </c>
      <c r="J54" s="75">
        <v>1.2</v>
      </c>
      <c r="K54" s="75"/>
      <c r="L54" s="75"/>
      <c r="M54" s="414"/>
      <c r="N54" s="425"/>
      <c r="O54" s="421">
        <f>IF(K54=0,J54,(IF(L54=0,(J54+K54)/2,(IF(M54=0,(J54+K54+L54)/3,(SUM(J54:M54)-MAX(J54:M54)-MIN(J54:M54))/2)))))</f>
        <v>1.2</v>
      </c>
      <c r="P54" s="506">
        <f t="shared" si="2"/>
        <v>10</v>
      </c>
      <c r="Q54" s="104">
        <f t="shared" si="3"/>
        <v>8.8000000000000007</v>
      </c>
      <c r="S54" s="50">
        <f t="shared" si="4"/>
        <v>14.2</v>
      </c>
    </row>
    <row r="55" spans="1:23" ht="12" customHeight="1" x14ac:dyDescent="0.2">
      <c r="A55" s="100">
        <f>Namen!B43</f>
        <v>13</v>
      </c>
      <c r="B55" s="71" t="str">
        <f>Namen!C43</f>
        <v>Loïs Poppen</v>
      </c>
      <c r="C55" s="72" t="str">
        <f>Namen!D43</f>
        <v>Olvo</v>
      </c>
      <c r="D55" s="72" t="str">
        <f>Namen!G43</f>
        <v>pre pre instap 1</v>
      </c>
      <c r="E55" s="73" t="str">
        <f>Namen!H43</f>
        <v>D4</v>
      </c>
      <c r="F55" s="410">
        <f>Namen!B43</f>
        <v>13</v>
      </c>
      <c r="G55" s="9">
        <f>Namen!L43</f>
        <v>0</v>
      </c>
      <c r="H55" s="7"/>
      <c r="I55" s="74">
        <v>4.2</v>
      </c>
      <c r="J55" s="75">
        <v>1.2</v>
      </c>
      <c r="K55" s="75"/>
      <c r="L55" s="75"/>
      <c r="M55" s="414"/>
      <c r="N55" s="425"/>
      <c r="O55" s="422">
        <f t="shared" si="0"/>
        <v>1.2</v>
      </c>
      <c r="P55" s="506">
        <f t="shared" si="2"/>
        <v>10</v>
      </c>
      <c r="Q55" s="105">
        <f t="shared" si="3"/>
        <v>8.8000000000000007</v>
      </c>
      <c r="S55" s="50">
        <f t="shared" si="4"/>
        <v>13</v>
      </c>
    </row>
    <row r="56" spans="1:23" ht="12" customHeight="1" x14ac:dyDescent="0.2">
      <c r="A56" s="100">
        <f>Namen!B44</f>
        <v>14</v>
      </c>
      <c r="B56" s="71" t="str">
        <f>Namen!C44</f>
        <v>Soraya van Dam</v>
      </c>
      <c r="C56" s="72" t="str">
        <f>Namen!D44</f>
        <v>Olvo</v>
      </c>
      <c r="D56" s="72" t="str">
        <f>Namen!G44</f>
        <v>pre pre instap 1</v>
      </c>
      <c r="E56" s="73" t="str">
        <f>Namen!H44</f>
        <v>D4</v>
      </c>
      <c r="F56" s="410">
        <f>Namen!B44</f>
        <v>14</v>
      </c>
      <c r="G56" s="9">
        <f>Namen!L44</f>
        <v>0</v>
      </c>
      <c r="H56" s="7"/>
      <c r="I56" s="74">
        <v>5.0999999999999996</v>
      </c>
      <c r="J56" s="75">
        <v>1.5</v>
      </c>
      <c r="K56" s="75"/>
      <c r="L56" s="75"/>
      <c r="M56" s="414"/>
      <c r="N56" s="425"/>
      <c r="O56" s="422">
        <f t="shared" si="0"/>
        <v>1.5</v>
      </c>
      <c r="P56" s="506">
        <f t="shared" si="2"/>
        <v>10</v>
      </c>
      <c r="Q56" s="105">
        <f t="shared" si="3"/>
        <v>8.5</v>
      </c>
      <c r="S56" s="50">
        <f t="shared" si="4"/>
        <v>13.6</v>
      </c>
    </row>
    <row r="57" spans="1:23" ht="12" customHeight="1" x14ac:dyDescent="0.2">
      <c r="A57" s="100">
        <f>Namen!B45</f>
        <v>15</v>
      </c>
      <c r="B57" s="71" t="str">
        <f>Namen!C45</f>
        <v>Naomi Jonker</v>
      </c>
      <c r="C57" s="72" t="str">
        <f>Namen!D45</f>
        <v>Olvo</v>
      </c>
      <c r="D57" s="72" t="str">
        <f>Namen!G45</f>
        <v>pre pre instap 1</v>
      </c>
      <c r="E57" s="73" t="str">
        <f>Namen!H45</f>
        <v>D4</v>
      </c>
      <c r="F57" s="410">
        <f>Namen!B45</f>
        <v>15</v>
      </c>
      <c r="G57" s="9">
        <f>Namen!L45</f>
        <v>0</v>
      </c>
      <c r="H57" s="7"/>
      <c r="I57" s="74">
        <v>4.2</v>
      </c>
      <c r="J57" s="75">
        <v>1.8</v>
      </c>
      <c r="K57" s="75"/>
      <c r="L57" s="75"/>
      <c r="M57" s="414"/>
      <c r="N57" s="425"/>
      <c r="O57" s="422">
        <f t="shared" si="0"/>
        <v>1.8</v>
      </c>
      <c r="P57" s="506">
        <f t="shared" si="2"/>
        <v>10</v>
      </c>
      <c r="Q57" s="105">
        <f t="shared" si="3"/>
        <v>8.1999999999999993</v>
      </c>
      <c r="S57" s="50">
        <f t="shared" si="4"/>
        <v>12.4</v>
      </c>
    </row>
    <row r="58" spans="1:23" ht="12" customHeight="1" x14ac:dyDescent="0.2">
      <c r="A58" s="100">
        <f>Namen!B46</f>
        <v>16</v>
      </c>
      <c r="B58" s="71" t="str">
        <f>Namen!C46</f>
        <v>Laurie van Pijkeren</v>
      </c>
      <c r="C58" s="72" t="str">
        <f>Namen!D46</f>
        <v>Olvo</v>
      </c>
      <c r="D58" s="72" t="str">
        <f>Namen!G46</f>
        <v>pre pre instap 1</v>
      </c>
      <c r="E58" s="73" t="str">
        <f>Namen!H46</f>
        <v>D4</v>
      </c>
      <c r="F58" s="410">
        <f>Namen!B46</f>
        <v>16</v>
      </c>
      <c r="G58" s="9">
        <f>Namen!L46</f>
        <v>0</v>
      </c>
      <c r="H58" s="7"/>
      <c r="I58" s="74">
        <v>4.5</v>
      </c>
      <c r="J58" s="75">
        <v>0.9</v>
      </c>
      <c r="K58" s="75"/>
      <c r="L58" s="75"/>
      <c r="M58" s="414"/>
      <c r="N58" s="425"/>
      <c r="O58" s="422">
        <f t="shared" si="0"/>
        <v>0.9</v>
      </c>
      <c r="P58" s="506">
        <f t="shared" si="2"/>
        <v>10</v>
      </c>
      <c r="Q58" s="105">
        <f t="shared" si="3"/>
        <v>9.1</v>
      </c>
      <c r="S58" s="50">
        <f t="shared" si="4"/>
        <v>13.6</v>
      </c>
      <c r="W58" s="3"/>
    </row>
    <row r="59" spans="1:23" ht="12" customHeight="1" x14ac:dyDescent="0.2">
      <c r="A59" s="100">
        <f>Namen!B47</f>
        <v>0</v>
      </c>
      <c r="B59" s="71">
        <f>Namen!C47</f>
        <v>0</v>
      </c>
      <c r="C59" s="72">
        <f>Namen!D47</f>
        <v>0</v>
      </c>
      <c r="D59" s="72">
        <f>Namen!G47</f>
        <v>0</v>
      </c>
      <c r="E59" s="73">
        <f>Namen!H47</f>
        <v>0</v>
      </c>
      <c r="F59" s="410">
        <f>Namen!B47</f>
        <v>0</v>
      </c>
      <c r="G59" s="9">
        <f>Namen!L47</f>
        <v>0</v>
      </c>
      <c r="H59" s="7"/>
      <c r="I59" s="74"/>
      <c r="J59" s="75"/>
      <c r="K59" s="75"/>
      <c r="L59" s="75"/>
      <c r="M59" s="414"/>
      <c r="N59" s="425"/>
      <c r="O59" s="422">
        <f t="shared" si="0"/>
        <v>0</v>
      </c>
      <c r="P59" s="506">
        <f t="shared" si="2"/>
        <v>0</v>
      </c>
      <c r="Q59" s="105">
        <f t="shared" si="3"/>
        <v>0</v>
      </c>
      <c r="S59" s="50">
        <f t="shared" si="4"/>
        <v>0</v>
      </c>
    </row>
    <row r="60" spans="1:23" ht="12" customHeight="1" x14ac:dyDescent="0.2">
      <c r="A60" s="100">
        <f>Namen!B48</f>
        <v>0</v>
      </c>
      <c r="B60" s="71">
        <f>Namen!C48</f>
        <v>0</v>
      </c>
      <c r="C60" s="72">
        <f>Namen!D48</f>
        <v>0</v>
      </c>
      <c r="D60" s="72">
        <f>Namen!G48</f>
        <v>0</v>
      </c>
      <c r="E60" s="73">
        <f>Namen!H48</f>
        <v>0</v>
      </c>
      <c r="F60" s="410">
        <f>Namen!B48</f>
        <v>0</v>
      </c>
      <c r="G60" s="9">
        <f>Namen!L48</f>
        <v>0</v>
      </c>
      <c r="H60" s="7"/>
      <c r="I60" s="74"/>
      <c r="J60" s="75"/>
      <c r="K60" s="75"/>
      <c r="L60" s="75"/>
      <c r="M60" s="414"/>
      <c r="N60" s="425"/>
      <c r="O60" s="422">
        <f t="shared" si="0"/>
        <v>0</v>
      </c>
      <c r="P60" s="506">
        <f t="shared" si="2"/>
        <v>0</v>
      </c>
      <c r="Q60" s="105">
        <f t="shared" si="3"/>
        <v>0</v>
      </c>
      <c r="S60" s="50">
        <f t="shared" si="4"/>
        <v>0</v>
      </c>
    </row>
    <row r="61" spans="1:23" ht="12" customHeight="1" x14ac:dyDescent="0.2">
      <c r="A61" s="100">
        <f>Namen!B49</f>
        <v>0</v>
      </c>
      <c r="B61" s="71">
        <f>Namen!C49</f>
        <v>0</v>
      </c>
      <c r="C61" s="72">
        <f>Namen!D49</f>
        <v>0</v>
      </c>
      <c r="D61" s="72">
        <f>Namen!G49</f>
        <v>0</v>
      </c>
      <c r="E61" s="73">
        <f>Namen!H49</f>
        <v>0</v>
      </c>
      <c r="F61" s="410">
        <f>Namen!B49</f>
        <v>0</v>
      </c>
      <c r="G61" s="9">
        <f>Namen!L49</f>
        <v>0</v>
      </c>
      <c r="H61" s="7"/>
      <c r="I61" s="74"/>
      <c r="J61" s="75"/>
      <c r="K61" s="75"/>
      <c r="L61" s="75"/>
      <c r="M61" s="414"/>
      <c r="N61" s="425"/>
      <c r="O61" s="422">
        <f t="shared" si="0"/>
        <v>0</v>
      </c>
      <c r="P61" s="506">
        <f t="shared" si="2"/>
        <v>0</v>
      </c>
      <c r="Q61" s="105">
        <f t="shared" si="3"/>
        <v>0</v>
      </c>
      <c r="S61" s="50">
        <f t="shared" si="4"/>
        <v>0</v>
      </c>
    </row>
    <row r="62" spans="1:23" ht="12" customHeight="1" x14ac:dyDescent="0.2">
      <c r="A62" s="100">
        <f>Namen!B50</f>
        <v>0</v>
      </c>
      <c r="B62" s="71">
        <f>Namen!C50</f>
        <v>0</v>
      </c>
      <c r="C62" s="72">
        <f>Namen!D50</f>
        <v>0</v>
      </c>
      <c r="D62" s="72">
        <f>Namen!G50</f>
        <v>0</v>
      </c>
      <c r="E62" s="73">
        <f>Namen!H50</f>
        <v>0</v>
      </c>
      <c r="F62" s="410">
        <f>Namen!B50</f>
        <v>0</v>
      </c>
      <c r="G62" s="9">
        <f>Namen!L50</f>
        <v>0</v>
      </c>
      <c r="H62" s="7"/>
      <c r="I62" s="74"/>
      <c r="J62" s="75"/>
      <c r="K62" s="75"/>
      <c r="L62" s="75"/>
      <c r="M62" s="414"/>
      <c r="N62" s="425"/>
      <c r="O62" s="422">
        <f t="shared" si="0"/>
        <v>0</v>
      </c>
      <c r="P62" s="506">
        <f t="shared" si="2"/>
        <v>0</v>
      </c>
      <c r="Q62" s="105">
        <f t="shared" si="3"/>
        <v>0</v>
      </c>
      <c r="S62" s="50">
        <f t="shared" si="4"/>
        <v>0</v>
      </c>
    </row>
    <row r="63" spans="1:23" ht="12" customHeight="1" x14ac:dyDescent="0.2">
      <c r="A63" s="100">
        <f>Namen!B51</f>
        <v>0</v>
      </c>
      <c r="B63" s="71">
        <f>Namen!C51</f>
        <v>0</v>
      </c>
      <c r="C63" s="72">
        <f>Namen!D51</f>
        <v>0</v>
      </c>
      <c r="D63" s="72">
        <f>Namen!G51</f>
        <v>0</v>
      </c>
      <c r="E63" s="73">
        <f>Namen!H51</f>
        <v>0</v>
      </c>
      <c r="F63" s="410">
        <f>Namen!B51</f>
        <v>0</v>
      </c>
      <c r="G63" s="9">
        <f>Namen!L51</f>
        <v>0</v>
      </c>
      <c r="H63" s="7"/>
      <c r="I63" s="74"/>
      <c r="J63" s="75"/>
      <c r="K63" s="75"/>
      <c r="L63" s="75"/>
      <c r="M63" s="414"/>
      <c r="N63" s="425"/>
      <c r="O63" s="422">
        <f t="shared" si="0"/>
        <v>0</v>
      </c>
      <c r="P63" s="506">
        <f t="shared" si="2"/>
        <v>0</v>
      </c>
      <c r="Q63" s="105">
        <f t="shared" si="3"/>
        <v>0</v>
      </c>
      <c r="S63" s="50">
        <f t="shared" si="4"/>
        <v>0</v>
      </c>
    </row>
    <row r="64" spans="1:23" ht="12" customHeight="1" x14ac:dyDescent="0.2">
      <c r="A64" s="100">
        <f>Namen!B52</f>
        <v>0</v>
      </c>
      <c r="B64" s="71">
        <f>Namen!C52</f>
        <v>0</v>
      </c>
      <c r="C64" s="72">
        <f>Namen!D52</f>
        <v>0</v>
      </c>
      <c r="D64" s="72">
        <f>Namen!G52</f>
        <v>0</v>
      </c>
      <c r="E64" s="73">
        <f>Namen!H52</f>
        <v>0</v>
      </c>
      <c r="F64" s="410">
        <f>Namen!B52</f>
        <v>0</v>
      </c>
      <c r="G64" s="9">
        <f>Namen!L52</f>
        <v>0</v>
      </c>
      <c r="H64" s="7"/>
      <c r="I64" s="74"/>
      <c r="J64" s="75"/>
      <c r="K64" s="75"/>
      <c r="L64" s="75"/>
      <c r="M64" s="414"/>
      <c r="N64" s="425"/>
      <c r="O64" s="422">
        <f t="shared" si="0"/>
        <v>0</v>
      </c>
      <c r="P64" s="506">
        <f t="shared" si="2"/>
        <v>0</v>
      </c>
      <c r="Q64" s="105">
        <f t="shared" si="3"/>
        <v>0</v>
      </c>
      <c r="S64" s="50">
        <f t="shared" si="4"/>
        <v>0</v>
      </c>
    </row>
    <row r="65" spans="1:21" ht="12" customHeight="1" thickBot="1" x14ac:dyDescent="0.25">
      <c r="A65" s="99">
        <f>Namen!B53</f>
        <v>0</v>
      </c>
      <c r="B65" s="76">
        <f>Namen!C53</f>
        <v>0</v>
      </c>
      <c r="C65" s="77">
        <f>Namen!D53</f>
        <v>0</v>
      </c>
      <c r="D65" s="77">
        <f>Namen!G53</f>
        <v>0</v>
      </c>
      <c r="E65" s="78">
        <f>Namen!H53</f>
        <v>0</v>
      </c>
      <c r="F65" s="408">
        <f>Namen!B53</f>
        <v>0</v>
      </c>
      <c r="G65" s="79">
        <f>Namen!L53</f>
        <v>0</v>
      </c>
      <c r="H65" s="84"/>
      <c r="I65" s="80"/>
      <c r="J65" s="81"/>
      <c r="K65" s="81"/>
      <c r="L65" s="81"/>
      <c r="M65" s="426"/>
      <c r="N65" s="427"/>
      <c r="O65" s="420">
        <f t="shared" si="0"/>
        <v>0</v>
      </c>
      <c r="P65" s="509">
        <f t="shared" si="2"/>
        <v>0</v>
      </c>
      <c r="Q65" s="103">
        <f t="shared" si="3"/>
        <v>0</v>
      </c>
      <c r="R65" s="373"/>
      <c r="S65" s="86">
        <f t="shared" si="4"/>
        <v>0</v>
      </c>
      <c r="T65" s="51"/>
      <c r="U65" s="51"/>
    </row>
  </sheetData>
  <sheetProtection sheet="1" objects="1" scenarios="1"/>
  <phoneticPr fontId="17" type="noConversion"/>
  <conditionalFormatting sqref="A30:H65 Q30:S65 O30:O65">
    <cfRule type="expression" dxfId="148" priority="57" stopIfTrue="1">
      <formula>IF($G30=1,$A30:$S30," ")</formula>
    </cfRule>
  </conditionalFormatting>
  <conditionalFormatting sqref="J19:N19">
    <cfRule type="cellIs" dxfId="147" priority="25" stopIfTrue="1" operator="lessThan">
      <formula>0.0001</formula>
    </cfRule>
  </conditionalFormatting>
  <conditionalFormatting sqref="F7:F29 A6:E29 G6:G29 O6:O29 J19:N19 Q6:S29">
    <cfRule type="expression" dxfId="146" priority="22" stopIfTrue="1">
      <formula>IF($G6=1,$A6:$S6," ")</formula>
    </cfRule>
  </conditionalFormatting>
  <conditionalFormatting sqref="H7 H9 H11 H13 H15 H17 H19 H21 H23 H25 H27 H29">
    <cfRule type="expression" dxfId="145" priority="19" stopIfTrue="1">
      <formula>IF($G7=1,$A7:$S7," ")</formula>
    </cfRule>
  </conditionalFormatting>
  <conditionalFormatting sqref="H6 H8 H10 H12 H14 H16 H18 H20 H22 H24 H26 H28">
    <cfRule type="expression" dxfId="144" priority="20" stopIfTrue="1">
      <formula>IF($G6=1,$A6:$S6," ")</formula>
    </cfRule>
  </conditionalFormatting>
  <conditionalFormatting sqref="F6">
    <cfRule type="expression" dxfId="143" priority="63" stopIfTrue="1">
      <formula>IF($G6=1,$A6:$S6," ")</formula>
    </cfRule>
  </conditionalFormatting>
  <conditionalFormatting sqref="P14 P10 I18 P18 I14">
    <cfRule type="expression" dxfId="142" priority="64" stopIfTrue="1">
      <formula>IF($G10=1,$A10:$S10," ")</formula>
    </cfRule>
    <cfRule type="cellIs" dxfId="141" priority="65" stopIfTrue="1" operator="lessThan">
      <formula>0.00001</formula>
    </cfRule>
  </conditionalFormatting>
  <conditionalFormatting sqref="P12 I8 I6 I10 I12 I16 I20 I22 I24 I26 I28 P28 P26 P24 P22 P20 P16 P8 P6 I30:I65 P30:P65">
    <cfRule type="expression" dxfId="140" priority="66" stopIfTrue="1">
      <formula>IF($G6=1,$A6:$S6," ")</formula>
    </cfRule>
    <cfRule type="cellIs" dxfId="139" priority="67" stopIfTrue="1" operator="lessThan">
      <formula>0.0001</formula>
    </cfRule>
  </conditionalFormatting>
  <conditionalFormatting sqref="I7 I9 I11 I13 I15 I17 I19 I21 I23 I25 I27 I29 P27 P25 P23 P21 P19 P15 P11 P9 P7 P13 P17 P29">
    <cfRule type="expression" dxfId="138" priority="68" stopIfTrue="1">
      <formula>IF($G7=1,$A7:$S7," ")</formula>
    </cfRule>
    <cfRule type="cellIs" dxfId="137" priority="69" stopIfTrue="1" operator="lessThan">
      <formula>0.0001</formula>
    </cfRule>
  </conditionalFormatting>
  <conditionalFormatting sqref="J6:N6 J8:N8 J10:N10 J12:N12 J14:N14 J16:N16 J18:N18 J20:N20 J22:N22 J24:N24 J26:N26 J28:N28 J30:N65">
    <cfRule type="expression" dxfId="136" priority="70" stopIfTrue="1">
      <formula>IF($G6=1,$A6:$S6," ")</formula>
    </cfRule>
    <cfRule type="cellIs" dxfId="135" priority="71" stopIfTrue="1" operator="lessThan">
      <formula>0.0001</formula>
    </cfRule>
  </conditionalFormatting>
  <conditionalFormatting sqref="J7:N7 J9:N9 J11:N11 J13:N13 J15:N15 J17:N17 J21:N21 J23:N23 J25:N25 J27:N27 J29:N29">
    <cfRule type="expression" dxfId="134" priority="72" stopIfTrue="1">
      <formula>IF($G7=1,$A7:$S7," ")</formula>
    </cfRule>
    <cfRule type="cellIs" dxfId="133" priority="73" stopIfTrue="1" operator="lessThan">
      <formula>0.0001</formula>
    </cfRule>
  </conditionalFormatting>
  <dataValidations count="3">
    <dataValidation type="whole" allowBlank="1" showInputMessage="1" showErrorMessage="1" sqref="P1:P5 N3:N5 N1">
      <formula1>0</formula1>
      <formula2>10</formula2>
    </dataValidation>
    <dataValidation type="whole" allowBlank="1" showInputMessage="1" showErrorMessage="1" error="max 10_x000a_" sqref="I1:I5">
      <formula1>0</formula1>
      <formula2>10</formula2>
    </dataValidation>
    <dataValidation type="whole" allowBlank="1" showInputMessage="1" showErrorMessage="1" error="max 10" sqref="M1 J1:K1 J3:M5">
      <formula1>0</formula1>
      <formula2>10</formula2>
    </dataValidation>
  </dataValidations>
  <printOptions horizontalCentered="1"/>
  <pageMargins left="0.5" right="0.5" top="0.73" bottom="0.67" header="0.4" footer="0.4"/>
  <pageSetup paperSize="9" scale="65" orientation="portrait" r:id="rId1"/>
  <headerFooter alignWithMargins="0">
    <oddHeader>&amp;L&amp;"Arial,Vet"&amp;F, Invoer Jurycijfers 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073" r:id="rId4">
          <objectPr defaultSize="0" autoPict="0" r:id="rId5">
            <anchor moveWithCells="1">
              <from>
                <xdr:col>19</xdr:col>
                <xdr:colOff>104775</xdr:colOff>
                <xdr:row>5</xdr:row>
                <xdr:rowOff>76200</xdr:rowOff>
              </from>
              <to>
                <xdr:col>21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aint.Picture" shapeId="2073" r:id="rId4"/>
      </mc:Fallback>
    </mc:AlternateContent>
    <mc:AlternateContent xmlns:mc="http://schemas.openxmlformats.org/markup-compatibility/2006">
      <mc:Choice Requires="x14">
        <oleObject progId="Paint.Picture" shapeId="2074" r:id="rId6">
          <objectPr defaultSize="0" autoPict="0" r:id="rId7">
            <anchor moveWithCells="1">
              <from>
                <xdr:col>19</xdr:col>
                <xdr:colOff>114300</xdr:colOff>
                <xdr:row>30</xdr:row>
                <xdr:rowOff>0</xdr:rowOff>
              </from>
              <to>
                <xdr:col>20</xdr:col>
                <xdr:colOff>114300</xdr:colOff>
                <xdr:row>32</xdr:row>
                <xdr:rowOff>76200</xdr:rowOff>
              </to>
            </anchor>
          </objectPr>
        </oleObject>
      </mc:Choice>
      <mc:Fallback>
        <oleObject progId="Paint.Picture" shapeId="2074" r:id="rId6"/>
      </mc:Fallback>
    </mc:AlternateContent>
    <mc:AlternateContent xmlns:mc="http://schemas.openxmlformats.org/markup-compatibility/2006">
      <mc:Choice Requires="x14">
        <oleObject progId="Paint.Picture" shapeId="2075" r:id="rId8">
          <objectPr defaultSize="0" autoPict="0" r:id="rId9">
            <anchor moveWithCells="1">
              <from>
                <xdr:col>19</xdr:col>
                <xdr:colOff>123825</xdr:colOff>
                <xdr:row>42</xdr:row>
                <xdr:rowOff>9525</xdr:rowOff>
              </from>
              <to>
                <xdr:col>20</xdr:col>
                <xdr:colOff>123825</xdr:colOff>
                <xdr:row>44</xdr:row>
                <xdr:rowOff>85725</xdr:rowOff>
              </to>
            </anchor>
          </objectPr>
        </oleObject>
      </mc:Choice>
      <mc:Fallback>
        <oleObject progId="Paint.Picture" shapeId="2075" r:id="rId8"/>
      </mc:Fallback>
    </mc:AlternateContent>
    <mc:AlternateContent xmlns:mc="http://schemas.openxmlformats.org/markup-compatibility/2006">
      <mc:Choice Requires="x14">
        <oleObject progId="Paint.Picture" shapeId="2076" r:id="rId10">
          <objectPr defaultSize="0" autoPict="0" r:id="rId11">
            <anchor moveWithCells="1">
              <from>
                <xdr:col>19</xdr:col>
                <xdr:colOff>142875</xdr:colOff>
                <xdr:row>54</xdr:row>
                <xdr:rowOff>9525</xdr:rowOff>
              </from>
              <to>
                <xdr:col>21</xdr:col>
                <xdr:colOff>0</xdr:colOff>
                <xdr:row>56</xdr:row>
                <xdr:rowOff>85725</xdr:rowOff>
              </to>
            </anchor>
          </objectPr>
        </oleObject>
      </mc:Choice>
      <mc:Fallback>
        <oleObject progId="Paint.Picture" shapeId="2076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pageSetUpPr fitToPage="1"/>
  </sheetPr>
  <dimension ref="A1:AB65"/>
  <sheetViews>
    <sheetView showZeros="0" zoomScaleNormal="100" workbookViewId="0">
      <pane xSplit="30" ySplit="5" topLeftCell="AE6" activePane="bottomRight" state="frozen"/>
      <selection activeCell="H45" sqref="H45"/>
      <selection pane="topRight" activeCell="H45" sqref="H45"/>
      <selection pane="bottomLeft" activeCell="H45" sqref="H45"/>
      <selection pane="bottomRight" activeCell="K15" sqref="K15"/>
    </sheetView>
  </sheetViews>
  <sheetFormatPr defaultColWidth="8.85546875" defaultRowHeight="12" customHeight="1" x14ac:dyDescent="0.2"/>
  <cols>
    <col min="1" max="1" width="4" style="2" customWidth="1"/>
    <col min="2" max="3" width="20.7109375" style="2" customWidth="1"/>
    <col min="4" max="4" width="7.7109375" style="2" customWidth="1"/>
    <col min="5" max="5" width="3.7109375" style="2" customWidth="1"/>
    <col min="6" max="6" width="5.7109375" style="2" customWidth="1"/>
    <col min="7" max="7" width="3.5703125" style="2" customWidth="1"/>
    <col min="8" max="8" width="5.7109375" style="2" customWidth="1"/>
    <col min="9" max="12" width="5.7109375" style="1" customWidth="1"/>
    <col min="13" max="14" width="5.7109375" style="6" customWidth="1"/>
    <col min="15" max="15" width="5.7109375" style="1" customWidth="1"/>
    <col min="16" max="16" width="5.7109375" style="8" customWidth="1"/>
    <col min="17" max="17" width="5.7109375" style="1" customWidth="1"/>
    <col min="18" max="19" width="6.7109375" style="1" customWidth="1"/>
    <col min="20" max="20" width="5.5703125" style="1" customWidth="1"/>
    <col min="21" max="21" width="2" style="1" customWidth="1"/>
    <col min="22" max="25" width="5.7109375" style="1" customWidth="1"/>
    <col min="26" max="26" width="3.140625" style="1" customWidth="1"/>
    <col min="27" max="27" width="5.42578125" style="1" customWidth="1"/>
    <col min="28" max="28" width="6.28515625" style="1" customWidth="1"/>
    <col min="29" max="30" width="2.5703125" style="2" customWidth="1"/>
    <col min="31" max="16384" width="8.85546875" style="2"/>
  </cols>
  <sheetData>
    <row r="1" spans="1:28" ht="12" customHeight="1" x14ac:dyDescent="0.2">
      <c r="A1" s="2" t="s">
        <v>3</v>
      </c>
      <c r="G1" s="139"/>
      <c r="M1" s="464"/>
      <c r="O1" s="6"/>
      <c r="P1" s="321"/>
      <c r="Q1" s="6"/>
      <c r="R1" s="6"/>
      <c r="S1" s="6"/>
      <c r="T1" s="2"/>
      <c r="U1" s="2"/>
      <c r="V1" s="2"/>
      <c r="W1" s="2"/>
      <c r="X1" s="2"/>
      <c r="Y1" s="2"/>
      <c r="Z1" s="2"/>
      <c r="AA1" s="2"/>
      <c r="AB1" s="2"/>
    </row>
    <row r="2" spans="1:28" ht="12" customHeight="1" x14ac:dyDescent="0.2">
      <c r="A2" s="4"/>
      <c r="G2" s="139"/>
      <c r="J2" s="367" t="s">
        <v>117</v>
      </c>
      <c r="K2" s="109"/>
      <c r="L2" s="109"/>
      <c r="O2" s="6"/>
      <c r="P2" s="321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</row>
    <row r="3" spans="1:28" ht="12" customHeight="1" x14ac:dyDescent="0.2">
      <c r="A3" s="4"/>
      <c r="B3" s="67" t="s">
        <v>118</v>
      </c>
      <c r="C3" s="66"/>
      <c r="D3" s="66"/>
      <c r="E3" s="66"/>
      <c r="F3" s="66"/>
      <c r="G3" s="368"/>
      <c r="H3" s="67"/>
      <c r="J3" s="59" t="s">
        <v>69</v>
      </c>
      <c r="K3" s="55"/>
      <c r="L3" s="55"/>
      <c r="M3" s="56"/>
      <c r="N3" s="56"/>
      <c r="O3" s="57"/>
      <c r="P3" s="321"/>
      <c r="Q3" s="58"/>
      <c r="R3" s="6"/>
      <c r="S3" s="6"/>
      <c r="T3" s="2"/>
      <c r="U3" s="2"/>
      <c r="V3" s="2"/>
      <c r="W3" s="2"/>
      <c r="X3" s="2"/>
      <c r="Y3" s="2"/>
      <c r="Z3" s="2"/>
      <c r="AA3" s="2"/>
      <c r="AB3" s="2"/>
    </row>
    <row r="4" spans="1:28" ht="12" customHeight="1" x14ac:dyDescent="0.2">
      <c r="A4" s="27"/>
      <c r="B4" s="5"/>
      <c r="C4" s="5"/>
      <c r="D4" s="5"/>
      <c r="E4" s="5"/>
      <c r="F4" s="5"/>
      <c r="G4" s="138"/>
      <c r="H4" s="28"/>
      <c r="I4" s="29"/>
      <c r="J4" s="63"/>
      <c r="K4" s="64"/>
      <c r="L4" s="64"/>
      <c r="M4" s="64"/>
      <c r="N4" s="101" t="s">
        <v>50</v>
      </c>
      <c r="O4" s="65" t="s">
        <v>57</v>
      </c>
      <c r="P4" s="505" t="s">
        <v>57</v>
      </c>
      <c r="Q4" s="30" t="s">
        <v>5</v>
      </c>
      <c r="R4" s="30"/>
      <c r="S4" s="30" t="s">
        <v>74</v>
      </c>
      <c r="T4" s="2"/>
      <c r="U4" s="2"/>
      <c r="V4" s="2"/>
      <c r="W4" s="2"/>
      <c r="X4" s="2"/>
      <c r="Y4" s="2"/>
      <c r="Z4" s="2"/>
      <c r="AA4" s="2"/>
      <c r="AB4" s="2"/>
    </row>
    <row r="5" spans="1:28" ht="12" customHeight="1" thickBot="1" x14ac:dyDescent="0.25">
      <c r="A5" s="51" t="s">
        <v>2</v>
      </c>
      <c r="B5" s="83" t="s">
        <v>1</v>
      </c>
      <c r="C5" s="83" t="s">
        <v>7</v>
      </c>
      <c r="D5" s="83" t="s">
        <v>20</v>
      </c>
      <c r="E5" s="83" t="s">
        <v>86</v>
      </c>
      <c r="F5" s="51" t="s">
        <v>2</v>
      </c>
      <c r="G5" s="364" t="s">
        <v>13</v>
      </c>
      <c r="H5" s="51" t="s">
        <v>62</v>
      </c>
      <c r="I5" s="369" t="s">
        <v>14</v>
      </c>
      <c r="J5" s="87" t="s">
        <v>51</v>
      </c>
      <c r="K5" s="88" t="s">
        <v>52</v>
      </c>
      <c r="L5" s="88" t="s">
        <v>53</v>
      </c>
      <c r="M5" s="89" t="s">
        <v>54</v>
      </c>
      <c r="N5" s="243" t="s">
        <v>47</v>
      </c>
      <c r="O5" s="90" t="s">
        <v>4</v>
      </c>
      <c r="P5" s="89" t="s">
        <v>61</v>
      </c>
      <c r="Q5" s="91" t="s">
        <v>57</v>
      </c>
      <c r="R5" s="93"/>
      <c r="S5" s="92" t="s">
        <v>70</v>
      </c>
      <c r="T5" s="83"/>
      <c r="U5" s="83"/>
      <c r="V5" s="2"/>
      <c r="W5" s="2"/>
      <c r="X5" s="2"/>
      <c r="Y5" s="2"/>
      <c r="Z5" s="2"/>
      <c r="AA5" s="2"/>
      <c r="AB5" s="2"/>
    </row>
    <row r="6" spans="1:28" ht="12" customHeight="1" x14ac:dyDescent="0.2">
      <c r="A6" s="94">
        <f>Namen!B42</f>
        <v>12</v>
      </c>
      <c r="B6" s="376" t="str">
        <f>Namen!C42</f>
        <v>Emma Wolf</v>
      </c>
      <c r="C6" s="377" t="str">
        <f>Namen!D42</f>
        <v>Olvo</v>
      </c>
      <c r="D6" s="377" t="str">
        <f>Namen!G42</f>
        <v>pre pre instap 1</v>
      </c>
      <c r="E6" s="361" t="str">
        <f>Namen!H42</f>
        <v>D4</v>
      </c>
      <c r="F6" s="404">
        <f>Namen!B42</f>
        <v>12</v>
      </c>
      <c r="G6" s="379">
        <f>Namen!L42</f>
        <v>0</v>
      </c>
      <c r="H6" s="390" t="s">
        <v>115</v>
      </c>
      <c r="I6" s="74">
        <v>4.5</v>
      </c>
      <c r="J6" s="75">
        <v>1.5</v>
      </c>
      <c r="K6" s="75"/>
      <c r="L6" s="75"/>
      <c r="M6" s="414"/>
      <c r="N6" s="423"/>
      <c r="O6" s="417">
        <f t="shared" ref="O6:O37" si="0">IF(K6=0,J6,(IF(L6=0,(J6+K6)/2,(IF(M6=0,(J6+K6+L6)/3,(SUM(J6:M6)-MAX(J6:M6)-MIN(J6:M6))/2)))))</f>
        <v>1.5</v>
      </c>
      <c r="P6" s="506">
        <f>IF(O6&gt;0.01,10,0)</f>
        <v>10</v>
      </c>
      <c r="Q6" s="256">
        <f>IF(O6&gt;P6,"0",P6-O6)</f>
        <v>8.5</v>
      </c>
      <c r="R6" s="359">
        <f t="shared" ref="R6:R29" si="1">IF(AND(I6&gt;0,J6=0,K6=0,L6=0,M6=0),"0,000",ROUNDDOWN(I6+Q6-N6,3))</f>
        <v>13</v>
      </c>
      <c r="S6" s="54">
        <f>((R6+R7)/2)</f>
        <v>13.15</v>
      </c>
      <c r="T6" s="2"/>
      <c r="U6" s="2"/>
      <c r="V6" s="2"/>
      <c r="W6" s="2"/>
      <c r="X6" s="2"/>
      <c r="Y6" s="2"/>
      <c r="Z6" s="2"/>
      <c r="AA6" s="2"/>
      <c r="AB6" s="2"/>
    </row>
    <row r="7" spans="1:28" ht="12" customHeight="1" x14ac:dyDescent="0.2">
      <c r="A7" s="95">
        <f>Namen!B42</f>
        <v>12</v>
      </c>
      <c r="B7" s="68"/>
      <c r="C7" s="69"/>
      <c r="D7" s="69"/>
      <c r="E7" s="70"/>
      <c r="F7" s="405">
        <f>Namen!B42</f>
        <v>12</v>
      </c>
      <c r="G7" s="10">
        <f>Namen!L42</f>
        <v>0</v>
      </c>
      <c r="H7" s="360" t="s">
        <v>116</v>
      </c>
      <c r="I7" s="60">
        <v>4.8</v>
      </c>
      <c r="J7" s="61">
        <v>1.5</v>
      </c>
      <c r="K7" s="61"/>
      <c r="L7" s="61"/>
      <c r="M7" s="415"/>
      <c r="N7" s="424"/>
      <c r="O7" s="418">
        <f t="shared" si="0"/>
        <v>1.5</v>
      </c>
      <c r="P7" s="507">
        <f t="shared" ref="P7:P65" si="2">IF(O7&gt;0.01,10,0)</f>
        <v>10</v>
      </c>
      <c r="Q7" s="106">
        <f t="shared" ref="Q7:Q65" si="3">IF(O7&gt;P7,"0",P7-O7)</f>
        <v>8.5</v>
      </c>
      <c r="R7" s="358">
        <f t="shared" si="1"/>
        <v>13.3</v>
      </c>
      <c r="S7" s="54"/>
      <c r="T7" s="2"/>
      <c r="U7" s="2"/>
      <c r="V7" s="2"/>
      <c r="W7" s="2"/>
      <c r="X7" s="2"/>
      <c r="Y7" s="2"/>
      <c r="Z7" s="2"/>
      <c r="AA7" s="2"/>
      <c r="AB7" s="2"/>
    </row>
    <row r="8" spans="1:28" ht="12" customHeight="1" x14ac:dyDescent="0.2">
      <c r="A8" s="94">
        <f>Namen!B43</f>
        <v>13</v>
      </c>
      <c r="B8" s="376" t="str">
        <f>Namen!C43</f>
        <v>Loïs Poppen</v>
      </c>
      <c r="C8" s="377" t="str">
        <f>Namen!D43</f>
        <v>Olvo</v>
      </c>
      <c r="D8" s="377" t="str">
        <f>Namen!G43</f>
        <v>pre pre instap 1</v>
      </c>
      <c r="E8" s="361" t="str">
        <f>Namen!H43</f>
        <v>D4</v>
      </c>
      <c r="F8" s="406">
        <f>Namen!B43</f>
        <v>13</v>
      </c>
      <c r="G8" s="381">
        <f>Namen!L43</f>
        <v>0</v>
      </c>
      <c r="H8" s="390" t="s">
        <v>115</v>
      </c>
      <c r="I8" s="74">
        <v>4.5</v>
      </c>
      <c r="J8" s="75">
        <v>0.5</v>
      </c>
      <c r="K8" s="75"/>
      <c r="L8" s="75"/>
      <c r="M8" s="414"/>
      <c r="N8" s="425"/>
      <c r="O8" s="419">
        <f t="shared" si="0"/>
        <v>0.5</v>
      </c>
      <c r="P8" s="506">
        <f t="shared" si="2"/>
        <v>10</v>
      </c>
      <c r="Q8" s="107">
        <f t="shared" si="3"/>
        <v>9.5</v>
      </c>
      <c r="R8" s="359">
        <f t="shared" si="1"/>
        <v>14</v>
      </c>
      <c r="S8" s="53">
        <f>((R8+R9)/2)</f>
        <v>13.9</v>
      </c>
      <c r="T8" s="2"/>
      <c r="U8" s="2"/>
      <c r="V8" s="2"/>
      <c r="W8" s="2"/>
      <c r="X8" s="2"/>
      <c r="Y8" s="2"/>
      <c r="Z8" s="2"/>
      <c r="AA8" s="2"/>
      <c r="AB8" s="2"/>
    </row>
    <row r="9" spans="1:28" ht="12" customHeight="1" x14ac:dyDescent="0.2">
      <c r="A9" s="375">
        <f>Namen!B43</f>
        <v>13</v>
      </c>
      <c r="B9" s="71"/>
      <c r="C9" s="72"/>
      <c r="D9" s="72"/>
      <c r="E9" s="73"/>
      <c r="F9" s="405">
        <f>Namen!B43</f>
        <v>13</v>
      </c>
      <c r="G9" s="9">
        <f>Namen!L43</f>
        <v>0</v>
      </c>
      <c r="H9" s="360" t="s">
        <v>116</v>
      </c>
      <c r="I9" s="60">
        <v>4.8</v>
      </c>
      <c r="J9" s="61">
        <v>1</v>
      </c>
      <c r="K9" s="61"/>
      <c r="L9" s="61"/>
      <c r="M9" s="415"/>
      <c r="N9" s="424"/>
      <c r="O9" s="418">
        <f t="shared" si="0"/>
        <v>1</v>
      </c>
      <c r="P9" s="507">
        <f t="shared" si="2"/>
        <v>10</v>
      </c>
      <c r="Q9" s="106">
        <f t="shared" si="3"/>
        <v>9</v>
      </c>
      <c r="R9" s="358">
        <f t="shared" si="1"/>
        <v>13.8</v>
      </c>
      <c r="S9" s="54"/>
      <c r="T9" s="2"/>
      <c r="U9" s="2"/>
      <c r="V9" s="2"/>
      <c r="W9" s="2"/>
      <c r="X9" s="2"/>
      <c r="Y9" s="2"/>
      <c r="Z9" s="2"/>
      <c r="AA9" s="2"/>
      <c r="AB9" s="2"/>
    </row>
    <row r="10" spans="1:28" ht="12" customHeight="1" x14ac:dyDescent="0.2">
      <c r="A10" s="97">
        <f>Namen!B44</f>
        <v>14</v>
      </c>
      <c r="B10" s="382" t="str">
        <f>Namen!C44</f>
        <v>Soraya van Dam</v>
      </c>
      <c r="C10" s="383" t="str">
        <f>Namen!D44</f>
        <v>Olvo</v>
      </c>
      <c r="D10" s="383" t="str">
        <f>Namen!G44</f>
        <v>pre pre instap 1</v>
      </c>
      <c r="E10" s="384" t="str">
        <f>Namen!H44</f>
        <v>D4</v>
      </c>
      <c r="F10" s="406">
        <f>Namen!B44</f>
        <v>14</v>
      </c>
      <c r="G10" s="385">
        <f>Namen!L44</f>
        <v>0</v>
      </c>
      <c r="H10" s="390" t="s">
        <v>115</v>
      </c>
      <c r="I10" s="74">
        <v>4.5</v>
      </c>
      <c r="J10" s="75">
        <v>1.5</v>
      </c>
      <c r="K10" s="75"/>
      <c r="L10" s="75"/>
      <c r="M10" s="414"/>
      <c r="N10" s="425"/>
      <c r="O10" s="419">
        <f t="shared" si="0"/>
        <v>1.5</v>
      </c>
      <c r="P10" s="506">
        <f t="shared" si="2"/>
        <v>10</v>
      </c>
      <c r="Q10" s="107">
        <f t="shared" si="3"/>
        <v>8.5</v>
      </c>
      <c r="R10" s="359">
        <f t="shared" si="1"/>
        <v>13</v>
      </c>
      <c r="S10" s="53">
        <f>((R10+R11)/2)</f>
        <v>13.25</v>
      </c>
      <c r="T10" s="2"/>
      <c r="U10" s="2"/>
      <c r="V10" s="2"/>
      <c r="W10" s="2"/>
      <c r="X10" s="2"/>
      <c r="Y10" s="2"/>
      <c r="Z10" s="2"/>
      <c r="AA10" s="2"/>
      <c r="AB10" s="2"/>
    </row>
    <row r="11" spans="1:28" ht="12" customHeight="1" x14ac:dyDescent="0.2">
      <c r="A11" s="95">
        <f>Namen!B44</f>
        <v>14</v>
      </c>
      <c r="B11" s="68"/>
      <c r="C11" s="69"/>
      <c r="D11" s="69"/>
      <c r="E11" s="70"/>
      <c r="F11" s="405">
        <f>Namen!B44</f>
        <v>14</v>
      </c>
      <c r="G11" s="389">
        <f>Namen!L44</f>
        <v>0</v>
      </c>
      <c r="H11" s="360" t="s">
        <v>116</v>
      </c>
      <c r="I11" s="60">
        <v>4.5</v>
      </c>
      <c r="J11" s="61">
        <v>1</v>
      </c>
      <c r="K11" s="61"/>
      <c r="L11" s="61"/>
      <c r="M11" s="415"/>
      <c r="N11" s="424"/>
      <c r="O11" s="418">
        <f t="shared" si="0"/>
        <v>1</v>
      </c>
      <c r="P11" s="507">
        <f t="shared" si="2"/>
        <v>10</v>
      </c>
      <c r="Q11" s="106">
        <f t="shared" si="3"/>
        <v>9</v>
      </c>
      <c r="R11" s="358">
        <f t="shared" si="1"/>
        <v>13.5</v>
      </c>
      <c r="S11" s="54"/>
      <c r="T11" s="2"/>
      <c r="U11" s="2"/>
      <c r="V11" s="2"/>
      <c r="W11" s="2"/>
      <c r="X11" s="2"/>
      <c r="Y11" s="2"/>
      <c r="Z11" s="2"/>
      <c r="AA11" s="2"/>
      <c r="AB11" s="2"/>
    </row>
    <row r="12" spans="1:28" ht="12" customHeight="1" x14ac:dyDescent="0.2">
      <c r="A12" s="94">
        <f>Namen!B45</f>
        <v>15</v>
      </c>
      <c r="B12" s="376" t="str">
        <f>Namen!C45</f>
        <v>Naomi Jonker</v>
      </c>
      <c r="C12" s="377" t="str">
        <f>Namen!D45</f>
        <v>Olvo</v>
      </c>
      <c r="D12" s="377" t="str">
        <f>Namen!G45</f>
        <v>pre pre instap 1</v>
      </c>
      <c r="E12" s="361" t="str">
        <f>Namen!H45</f>
        <v>D4</v>
      </c>
      <c r="F12" s="406">
        <f>Namen!B45</f>
        <v>15</v>
      </c>
      <c r="G12" s="381">
        <f>Namen!L45</f>
        <v>0</v>
      </c>
      <c r="H12" s="390" t="s">
        <v>115</v>
      </c>
      <c r="I12" s="74">
        <v>4.5</v>
      </c>
      <c r="J12" s="75">
        <v>1.5</v>
      </c>
      <c r="K12" s="75"/>
      <c r="L12" s="75"/>
      <c r="M12" s="414"/>
      <c r="N12" s="425"/>
      <c r="O12" s="419">
        <f t="shared" si="0"/>
        <v>1.5</v>
      </c>
      <c r="P12" s="506">
        <f t="shared" si="2"/>
        <v>10</v>
      </c>
      <c r="Q12" s="107">
        <f t="shared" si="3"/>
        <v>8.5</v>
      </c>
      <c r="R12" s="359">
        <f t="shared" si="1"/>
        <v>13</v>
      </c>
      <c r="S12" s="53">
        <f>((R12+R13)/2)</f>
        <v>12.9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ht="12" customHeight="1" x14ac:dyDescent="0.2">
      <c r="A13" s="95">
        <f>Namen!B45</f>
        <v>15</v>
      </c>
      <c r="B13" s="371"/>
      <c r="C13" s="69"/>
      <c r="D13" s="69"/>
      <c r="E13" s="70"/>
      <c r="F13" s="405">
        <f>Namen!B45</f>
        <v>15</v>
      </c>
      <c r="G13" s="10">
        <f>Namen!L45</f>
        <v>0</v>
      </c>
      <c r="H13" s="360" t="s">
        <v>116</v>
      </c>
      <c r="I13" s="60">
        <v>4.8</v>
      </c>
      <c r="J13" s="61">
        <v>2</v>
      </c>
      <c r="K13" s="61"/>
      <c r="L13" s="61"/>
      <c r="M13" s="415"/>
      <c r="N13" s="424"/>
      <c r="O13" s="418">
        <f t="shared" si="0"/>
        <v>2</v>
      </c>
      <c r="P13" s="507">
        <f t="shared" si="2"/>
        <v>10</v>
      </c>
      <c r="Q13" s="106">
        <f t="shared" si="3"/>
        <v>8</v>
      </c>
      <c r="R13" s="358">
        <f t="shared" si="1"/>
        <v>12.8</v>
      </c>
      <c r="S13" s="54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 x14ac:dyDescent="0.2">
      <c r="A14" s="94">
        <f>Namen!B46</f>
        <v>16</v>
      </c>
      <c r="B14" s="386" t="str">
        <f>Namen!C46</f>
        <v>Laurie van Pijkeren</v>
      </c>
      <c r="C14" s="377" t="str">
        <f>Namen!D46</f>
        <v>Olvo</v>
      </c>
      <c r="D14" s="377" t="str">
        <f>Namen!G46</f>
        <v>pre pre instap 1</v>
      </c>
      <c r="E14" s="361" t="str">
        <f>Namen!H46</f>
        <v>D4</v>
      </c>
      <c r="F14" s="407">
        <f>Namen!B46</f>
        <v>16</v>
      </c>
      <c r="G14" s="381">
        <f>Namen!L46</f>
        <v>0</v>
      </c>
      <c r="H14" s="390" t="s">
        <v>115</v>
      </c>
      <c r="I14" s="74">
        <v>4.5</v>
      </c>
      <c r="J14" s="75">
        <v>1.5</v>
      </c>
      <c r="K14" s="75"/>
      <c r="L14" s="75"/>
      <c r="M14" s="414"/>
      <c r="N14" s="425"/>
      <c r="O14" s="419">
        <f t="shared" si="0"/>
        <v>1.5</v>
      </c>
      <c r="P14" s="506">
        <f t="shared" si="2"/>
        <v>10</v>
      </c>
      <c r="Q14" s="107">
        <f t="shared" si="3"/>
        <v>8.5</v>
      </c>
      <c r="R14" s="359">
        <f t="shared" si="1"/>
        <v>13</v>
      </c>
      <c r="S14" s="53">
        <f>((R14+R15)/2)</f>
        <v>13.15</v>
      </c>
      <c r="T14" s="2"/>
      <c r="U14" s="2"/>
      <c r="V14" s="2"/>
      <c r="W14" s="2"/>
      <c r="X14" s="2"/>
      <c r="Y14" s="2"/>
      <c r="Z14" s="2"/>
      <c r="AA14" s="2"/>
      <c r="AB14" s="2"/>
    </row>
    <row r="15" spans="1:28" ht="12" customHeight="1" x14ac:dyDescent="0.2">
      <c r="A15" s="95">
        <f>Namen!B46</f>
        <v>16</v>
      </c>
      <c r="B15" s="371"/>
      <c r="C15" s="69"/>
      <c r="D15" s="69"/>
      <c r="E15" s="70"/>
      <c r="F15" s="405">
        <f>Namen!B46</f>
        <v>16</v>
      </c>
      <c r="G15" s="10">
        <f>Namen!L46</f>
        <v>0</v>
      </c>
      <c r="H15" s="362" t="s">
        <v>116</v>
      </c>
      <c r="I15" s="60">
        <v>4.8</v>
      </c>
      <c r="J15" s="61">
        <v>1.5</v>
      </c>
      <c r="K15" s="61"/>
      <c r="L15" s="61"/>
      <c r="M15" s="415"/>
      <c r="N15" s="424"/>
      <c r="O15" s="418">
        <f t="shared" si="0"/>
        <v>1.5</v>
      </c>
      <c r="P15" s="507">
        <f t="shared" si="2"/>
        <v>10</v>
      </c>
      <c r="Q15" s="106">
        <f t="shared" si="3"/>
        <v>8.5</v>
      </c>
      <c r="R15" s="358">
        <f t="shared" si="1"/>
        <v>13.3</v>
      </c>
      <c r="S15" s="54"/>
      <c r="T15" s="2"/>
      <c r="U15" s="2"/>
      <c r="V15" s="2"/>
      <c r="W15" s="2"/>
      <c r="X15" s="2"/>
      <c r="Y15" s="2"/>
      <c r="Z15" s="2"/>
      <c r="AA15" s="2"/>
      <c r="AB15" s="2"/>
    </row>
    <row r="16" spans="1:28" ht="12" customHeight="1" x14ac:dyDescent="0.2">
      <c r="A16" s="94">
        <f>Namen!B47</f>
        <v>0</v>
      </c>
      <c r="B16" s="386">
        <f>Namen!C47</f>
        <v>0</v>
      </c>
      <c r="C16" s="377">
        <f>Namen!D47</f>
        <v>0</v>
      </c>
      <c r="D16" s="377">
        <f>Namen!G47</f>
        <v>0</v>
      </c>
      <c r="E16" s="361">
        <f>Namen!H47</f>
        <v>0</v>
      </c>
      <c r="F16" s="407">
        <f>Namen!B47</f>
        <v>0</v>
      </c>
      <c r="G16" s="381">
        <f>Namen!L47</f>
        <v>0</v>
      </c>
      <c r="H16" s="390" t="s">
        <v>115</v>
      </c>
      <c r="I16" s="74"/>
      <c r="J16" s="75"/>
      <c r="K16" s="75"/>
      <c r="L16" s="75"/>
      <c r="M16" s="414"/>
      <c r="N16" s="425"/>
      <c r="O16" s="419">
        <f t="shared" si="0"/>
        <v>0</v>
      </c>
      <c r="P16" s="506">
        <f t="shared" si="2"/>
        <v>0</v>
      </c>
      <c r="Q16" s="107">
        <f t="shared" si="3"/>
        <v>0</v>
      </c>
      <c r="R16" s="357">
        <f t="shared" si="1"/>
        <v>0</v>
      </c>
      <c r="S16" s="53">
        <f>((R16+R17)/2)</f>
        <v>0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ht="12" customHeight="1" x14ac:dyDescent="0.2">
      <c r="A17" s="95">
        <f>Namen!B47</f>
        <v>0</v>
      </c>
      <c r="B17" s="371"/>
      <c r="C17" s="69"/>
      <c r="D17" s="69"/>
      <c r="E17" s="70"/>
      <c r="F17" s="405">
        <f>Namen!B47</f>
        <v>0</v>
      </c>
      <c r="G17" s="10">
        <f>Namen!L47</f>
        <v>0</v>
      </c>
      <c r="H17" s="362" t="s">
        <v>116</v>
      </c>
      <c r="I17" s="60"/>
      <c r="J17" s="61"/>
      <c r="K17" s="61"/>
      <c r="L17" s="61"/>
      <c r="M17" s="415"/>
      <c r="N17" s="424"/>
      <c r="O17" s="418">
        <f t="shared" si="0"/>
        <v>0</v>
      </c>
      <c r="P17" s="507">
        <f t="shared" si="2"/>
        <v>0</v>
      </c>
      <c r="Q17" s="106">
        <f t="shared" si="3"/>
        <v>0</v>
      </c>
      <c r="R17" s="358">
        <f t="shared" si="1"/>
        <v>0</v>
      </c>
      <c r="S17" s="54"/>
      <c r="T17" s="2"/>
      <c r="U17" s="2"/>
      <c r="V17" s="2"/>
      <c r="W17" s="2"/>
      <c r="X17" s="2"/>
      <c r="Y17" s="2"/>
      <c r="Z17" s="2"/>
      <c r="AA17" s="2"/>
      <c r="AB17" s="2"/>
    </row>
    <row r="18" spans="1:28" ht="12" customHeight="1" x14ac:dyDescent="0.2">
      <c r="A18" s="94">
        <f>Namen!B48</f>
        <v>0</v>
      </c>
      <c r="B18" s="386">
        <f>Namen!C48</f>
        <v>0</v>
      </c>
      <c r="C18" s="377">
        <f>Namen!D48</f>
        <v>0</v>
      </c>
      <c r="D18" s="377">
        <f>Namen!G48</f>
        <v>0</v>
      </c>
      <c r="E18" s="361">
        <f>Namen!H48</f>
        <v>0</v>
      </c>
      <c r="F18" s="407">
        <f>Namen!B48</f>
        <v>0</v>
      </c>
      <c r="G18" s="381">
        <f>Namen!L48</f>
        <v>0</v>
      </c>
      <c r="H18" s="390" t="s">
        <v>115</v>
      </c>
      <c r="I18" s="74"/>
      <c r="J18" s="75"/>
      <c r="K18" s="75"/>
      <c r="L18" s="75"/>
      <c r="M18" s="414"/>
      <c r="N18" s="425"/>
      <c r="O18" s="419">
        <f t="shared" si="0"/>
        <v>0</v>
      </c>
      <c r="P18" s="506">
        <f t="shared" si="2"/>
        <v>0</v>
      </c>
      <c r="Q18" s="107">
        <f t="shared" si="3"/>
        <v>0</v>
      </c>
      <c r="R18" s="357">
        <f t="shared" si="1"/>
        <v>0</v>
      </c>
      <c r="S18" s="53">
        <f>((R18+R19)/2)</f>
        <v>0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ht="12" customHeight="1" x14ac:dyDescent="0.2">
      <c r="A19" s="95">
        <f>Namen!B48</f>
        <v>0</v>
      </c>
      <c r="B19" s="371"/>
      <c r="C19" s="69"/>
      <c r="D19" s="69"/>
      <c r="E19" s="70"/>
      <c r="F19" s="405">
        <f>Namen!B48</f>
        <v>0</v>
      </c>
      <c r="G19" s="10">
        <f>Namen!L48</f>
        <v>0</v>
      </c>
      <c r="H19" s="362" t="s">
        <v>116</v>
      </c>
      <c r="I19" s="60"/>
      <c r="J19" s="61"/>
      <c r="K19" s="61"/>
      <c r="L19" s="61"/>
      <c r="M19" s="416"/>
      <c r="N19" s="244"/>
      <c r="O19" s="418">
        <f t="shared" si="0"/>
        <v>0</v>
      </c>
      <c r="P19" s="507">
        <f t="shared" si="2"/>
        <v>0</v>
      </c>
      <c r="Q19" s="106">
        <f t="shared" si="3"/>
        <v>0</v>
      </c>
      <c r="R19" s="358">
        <f t="shared" si="1"/>
        <v>0</v>
      </c>
      <c r="S19" s="54"/>
      <c r="T19" s="2"/>
      <c r="U19" s="2"/>
      <c r="V19" s="2"/>
      <c r="W19" s="2"/>
      <c r="X19" s="2"/>
      <c r="Y19" s="2"/>
      <c r="Z19" s="2"/>
      <c r="AA19" s="2"/>
      <c r="AB19" s="2"/>
    </row>
    <row r="20" spans="1:28" ht="12" customHeight="1" x14ac:dyDescent="0.2">
      <c r="A20" s="94">
        <f>Namen!B49</f>
        <v>0</v>
      </c>
      <c r="B20" s="386">
        <f>Namen!C49</f>
        <v>0</v>
      </c>
      <c r="C20" s="377">
        <f>Namen!D49</f>
        <v>0</v>
      </c>
      <c r="D20" s="377">
        <f>Namen!G49</f>
        <v>0</v>
      </c>
      <c r="E20" s="361">
        <f>Namen!H49</f>
        <v>0</v>
      </c>
      <c r="F20" s="407">
        <f>Namen!B49</f>
        <v>0</v>
      </c>
      <c r="G20" s="381">
        <f>Namen!L49</f>
        <v>0</v>
      </c>
      <c r="H20" s="390" t="s">
        <v>115</v>
      </c>
      <c r="I20" s="74"/>
      <c r="J20" s="75"/>
      <c r="K20" s="75"/>
      <c r="L20" s="75"/>
      <c r="M20" s="414"/>
      <c r="N20" s="425"/>
      <c r="O20" s="419">
        <f t="shared" si="0"/>
        <v>0</v>
      </c>
      <c r="P20" s="506">
        <f t="shared" si="2"/>
        <v>0</v>
      </c>
      <c r="Q20" s="107">
        <f t="shared" si="3"/>
        <v>0</v>
      </c>
      <c r="R20" s="357">
        <f t="shared" si="1"/>
        <v>0</v>
      </c>
      <c r="S20" s="53">
        <f>((R20+R21)/2)</f>
        <v>0</v>
      </c>
      <c r="T20" s="2"/>
      <c r="U20" s="2"/>
      <c r="V20" s="2"/>
      <c r="W20" s="2"/>
      <c r="X20" s="2"/>
      <c r="Y20" s="2"/>
      <c r="Z20" s="2"/>
      <c r="AA20" s="2"/>
      <c r="AB20" s="2"/>
    </row>
    <row r="21" spans="1:28" ht="12" customHeight="1" x14ac:dyDescent="0.2">
      <c r="A21" s="95">
        <f>Namen!B49</f>
        <v>0</v>
      </c>
      <c r="B21" s="371"/>
      <c r="C21" s="69"/>
      <c r="D21" s="69"/>
      <c r="E21" s="70"/>
      <c r="F21" s="405">
        <f>Namen!B49</f>
        <v>0</v>
      </c>
      <c r="G21" s="10">
        <f>Namen!L49</f>
        <v>0</v>
      </c>
      <c r="H21" s="362" t="s">
        <v>116</v>
      </c>
      <c r="I21" s="60"/>
      <c r="J21" s="61"/>
      <c r="K21" s="61"/>
      <c r="L21" s="61"/>
      <c r="M21" s="415"/>
      <c r="N21" s="424"/>
      <c r="O21" s="418">
        <f t="shared" si="0"/>
        <v>0</v>
      </c>
      <c r="P21" s="507">
        <f t="shared" si="2"/>
        <v>0</v>
      </c>
      <c r="Q21" s="106">
        <f t="shared" si="3"/>
        <v>0</v>
      </c>
      <c r="R21" s="358">
        <f t="shared" si="1"/>
        <v>0</v>
      </c>
      <c r="S21" s="54"/>
      <c r="T21" s="2"/>
      <c r="U21" s="2"/>
      <c r="V21" s="2"/>
      <c r="W21" s="2"/>
      <c r="X21" s="2"/>
      <c r="Y21" s="2"/>
      <c r="Z21" s="2"/>
      <c r="AA21" s="2"/>
      <c r="AB21" s="2"/>
    </row>
    <row r="22" spans="1:28" ht="12" customHeight="1" x14ac:dyDescent="0.2">
      <c r="A22" s="97">
        <f>Namen!B50</f>
        <v>0</v>
      </c>
      <c r="B22" s="387">
        <f>Namen!C50</f>
        <v>0</v>
      </c>
      <c r="C22" s="383">
        <f>Namen!D50</f>
        <v>0</v>
      </c>
      <c r="D22" s="383">
        <f>Namen!G50</f>
        <v>0</v>
      </c>
      <c r="E22" s="384">
        <f>Namen!H50</f>
        <v>0</v>
      </c>
      <c r="F22" s="406">
        <f>Namen!B50</f>
        <v>0</v>
      </c>
      <c r="G22" s="385">
        <f>Namen!L50</f>
        <v>0</v>
      </c>
      <c r="H22" s="388" t="s">
        <v>115</v>
      </c>
      <c r="I22" s="74"/>
      <c r="J22" s="75"/>
      <c r="K22" s="75"/>
      <c r="L22" s="75"/>
      <c r="M22" s="414"/>
      <c r="N22" s="425"/>
      <c r="O22" s="419">
        <f t="shared" si="0"/>
        <v>0</v>
      </c>
      <c r="P22" s="506">
        <f t="shared" si="2"/>
        <v>0</v>
      </c>
      <c r="Q22" s="107">
        <f t="shared" si="3"/>
        <v>0</v>
      </c>
      <c r="R22" s="357">
        <f t="shared" si="1"/>
        <v>0</v>
      </c>
      <c r="S22" s="53">
        <f>((R22+R23)/2)</f>
        <v>0</v>
      </c>
      <c r="T22" s="2"/>
      <c r="U22" s="2"/>
      <c r="V22" s="2"/>
      <c r="W22" s="2"/>
      <c r="X22" s="2"/>
      <c r="Y22" s="2"/>
      <c r="Z22" s="2"/>
      <c r="AA22" s="2"/>
      <c r="AB22" s="2"/>
    </row>
    <row r="23" spans="1:28" ht="12" customHeight="1" x14ac:dyDescent="0.2">
      <c r="A23" s="95">
        <f>Namen!B50</f>
        <v>0</v>
      </c>
      <c r="B23" s="371"/>
      <c r="C23" s="69"/>
      <c r="D23" s="69"/>
      <c r="E23" s="70"/>
      <c r="F23" s="405">
        <f>Namen!B50</f>
        <v>0</v>
      </c>
      <c r="G23" s="10">
        <f>Namen!L50</f>
        <v>0</v>
      </c>
      <c r="H23" s="362" t="s">
        <v>116</v>
      </c>
      <c r="I23" s="60"/>
      <c r="J23" s="61"/>
      <c r="K23" s="61"/>
      <c r="L23" s="61"/>
      <c r="M23" s="415"/>
      <c r="N23" s="424"/>
      <c r="O23" s="418">
        <f t="shared" si="0"/>
        <v>0</v>
      </c>
      <c r="P23" s="507">
        <f t="shared" si="2"/>
        <v>0</v>
      </c>
      <c r="Q23" s="106">
        <f t="shared" si="3"/>
        <v>0</v>
      </c>
      <c r="R23" s="358">
        <f t="shared" si="1"/>
        <v>0</v>
      </c>
      <c r="S23" s="54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 x14ac:dyDescent="0.2">
      <c r="A24" s="94">
        <f>Namen!B51</f>
        <v>0</v>
      </c>
      <c r="B24" s="386">
        <f>Namen!C51</f>
        <v>0</v>
      </c>
      <c r="C24" s="377">
        <f>Namen!D51</f>
        <v>0</v>
      </c>
      <c r="D24" s="377">
        <f>Namen!G51</f>
        <v>0</v>
      </c>
      <c r="E24" s="361">
        <f>Namen!H51</f>
        <v>0</v>
      </c>
      <c r="F24" s="407">
        <f>Namen!B51</f>
        <v>0</v>
      </c>
      <c r="G24" s="381">
        <f>Namen!L51</f>
        <v>0</v>
      </c>
      <c r="H24" s="390" t="s">
        <v>115</v>
      </c>
      <c r="I24" s="74"/>
      <c r="J24" s="75"/>
      <c r="K24" s="75"/>
      <c r="L24" s="75"/>
      <c r="M24" s="414"/>
      <c r="N24" s="425"/>
      <c r="O24" s="419">
        <f t="shared" si="0"/>
        <v>0</v>
      </c>
      <c r="P24" s="506">
        <f t="shared" si="2"/>
        <v>0</v>
      </c>
      <c r="Q24" s="107">
        <f t="shared" si="3"/>
        <v>0</v>
      </c>
      <c r="R24" s="357">
        <f t="shared" si="1"/>
        <v>0</v>
      </c>
      <c r="S24" s="53">
        <f>((R24+R25)/2)</f>
        <v>0</v>
      </c>
      <c r="T24" s="2"/>
      <c r="U24" s="2"/>
      <c r="V24" s="2"/>
      <c r="W24" s="2"/>
      <c r="X24" s="2"/>
      <c r="Y24" s="2"/>
      <c r="Z24" s="2"/>
      <c r="AA24" s="2"/>
      <c r="AB24" s="2"/>
    </row>
    <row r="25" spans="1:28" ht="12" customHeight="1" x14ac:dyDescent="0.2">
      <c r="A25" s="95">
        <f>Namen!B51</f>
        <v>0</v>
      </c>
      <c r="B25" s="371"/>
      <c r="C25" s="69"/>
      <c r="D25" s="69"/>
      <c r="E25" s="70"/>
      <c r="F25" s="405">
        <f>Namen!B51</f>
        <v>0</v>
      </c>
      <c r="G25" s="10">
        <f>Namen!L51</f>
        <v>0</v>
      </c>
      <c r="H25" s="362" t="s">
        <v>116</v>
      </c>
      <c r="I25" s="60"/>
      <c r="J25" s="61"/>
      <c r="K25" s="61"/>
      <c r="L25" s="61"/>
      <c r="M25" s="415"/>
      <c r="N25" s="424"/>
      <c r="O25" s="418">
        <f t="shared" si="0"/>
        <v>0</v>
      </c>
      <c r="P25" s="507">
        <f t="shared" si="2"/>
        <v>0</v>
      </c>
      <c r="Q25" s="106">
        <f t="shared" si="3"/>
        <v>0</v>
      </c>
      <c r="R25" s="358">
        <f t="shared" si="1"/>
        <v>0</v>
      </c>
      <c r="S25" s="54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 x14ac:dyDescent="0.2">
      <c r="A26" s="97">
        <f>Namen!B52</f>
        <v>0</v>
      </c>
      <c r="B26" s="387">
        <f>Namen!C52</f>
        <v>0</v>
      </c>
      <c r="C26" s="383">
        <f>Namen!D52</f>
        <v>0</v>
      </c>
      <c r="D26" s="383">
        <f>Namen!G52</f>
        <v>0</v>
      </c>
      <c r="E26" s="384">
        <f>Namen!H52</f>
        <v>0</v>
      </c>
      <c r="F26" s="406">
        <f>Namen!B52</f>
        <v>0</v>
      </c>
      <c r="G26" s="385">
        <f>Namen!L52</f>
        <v>0</v>
      </c>
      <c r="H26" s="388" t="s">
        <v>115</v>
      </c>
      <c r="I26" s="74"/>
      <c r="J26" s="75"/>
      <c r="K26" s="75"/>
      <c r="L26" s="75"/>
      <c r="M26" s="414"/>
      <c r="N26" s="425"/>
      <c r="O26" s="419">
        <f t="shared" si="0"/>
        <v>0</v>
      </c>
      <c r="P26" s="506">
        <f t="shared" si="2"/>
        <v>0</v>
      </c>
      <c r="Q26" s="107">
        <f t="shared" si="3"/>
        <v>0</v>
      </c>
      <c r="R26" s="357">
        <f t="shared" si="1"/>
        <v>0</v>
      </c>
      <c r="S26" s="53">
        <f>((R26+R27)/2)</f>
        <v>0</v>
      </c>
      <c r="T26" s="2"/>
      <c r="U26" s="2"/>
      <c r="V26" s="2"/>
      <c r="W26" s="2"/>
      <c r="X26" s="2"/>
      <c r="Y26" s="2"/>
      <c r="Z26" s="2"/>
      <c r="AA26" s="2"/>
      <c r="AB26" s="2"/>
    </row>
    <row r="27" spans="1:28" ht="12" customHeight="1" x14ac:dyDescent="0.2">
      <c r="A27" s="95">
        <f>Namen!B52</f>
        <v>0</v>
      </c>
      <c r="B27" s="371"/>
      <c r="C27" s="69"/>
      <c r="D27" s="69"/>
      <c r="E27" s="70"/>
      <c r="F27" s="405">
        <f>Namen!B52</f>
        <v>0</v>
      </c>
      <c r="G27" s="10">
        <f>Namen!L52</f>
        <v>0</v>
      </c>
      <c r="H27" s="362" t="s">
        <v>116</v>
      </c>
      <c r="I27" s="60"/>
      <c r="J27" s="61"/>
      <c r="K27" s="61"/>
      <c r="L27" s="61"/>
      <c r="M27" s="415"/>
      <c r="N27" s="424"/>
      <c r="O27" s="418">
        <f t="shared" si="0"/>
        <v>0</v>
      </c>
      <c r="P27" s="507">
        <f t="shared" si="2"/>
        <v>0</v>
      </c>
      <c r="Q27" s="106">
        <f t="shared" si="3"/>
        <v>0</v>
      </c>
      <c r="R27" s="358">
        <f t="shared" si="1"/>
        <v>0</v>
      </c>
      <c r="S27" s="54"/>
      <c r="T27" s="2"/>
      <c r="U27" s="2"/>
      <c r="V27" s="2"/>
      <c r="W27" s="2"/>
      <c r="X27" s="2"/>
      <c r="Y27" s="2"/>
      <c r="Z27" s="2"/>
      <c r="AA27" s="2"/>
      <c r="AB27" s="2"/>
    </row>
    <row r="28" spans="1:28" ht="12" customHeight="1" x14ac:dyDescent="0.2">
      <c r="A28" s="94">
        <f>Namen!B53</f>
        <v>0</v>
      </c>
      <c r="B28" s="386">
        <f>Namen!C53</f>
        <v>0</v>
      </c>
      <c r="C28" s="377">
        <f>Namen!D53</f>
        <v>0</v>
      </c>
      <c r="D28" s="377">
        <f>Namen!G53</f>
        <v>0</v>
      </c>
      <c r="E28" s="361">
        <f>Namen!H53</f>
        <v>0</v>
      </c>
      <c r="F28" s="407">
        <f>Namen!B53</f>
        <v>0</v>
      </c>
      <c r="G28" s="381">
        <f>Namen!L53</f>
        <v>0</v>
      </c>
      <c r="H28" s="390" t="s">
        <v>115</v>
      </c>
      <c r="I28" s="74"/>
      <c r="J28" s="75"/>
      <c r="K28" s="75"/>
      <c r="L28" s="75"/>
      <c r="M28" s="414"/>
      <c r="N28" s="425"/>
      <c r="O28" s="419">
        <f t="shared" si="0"/>
        <v>0</v>
      </c>
      <c r="P28" s="506">
        <f t="shared" si="2"/>
        <v>0</v>
      </c>
      <c r="Q28" s="107">
        <f t="shared" si="3"/>
        <v>0</v>
      </c>
      <c r="R28" s="357">
        <f t="shared" si="1"/>
        <v>0</v>
      </c>
      <c r="S28" s="53">
        <f>((R28+R29)/2)</f>
        <v>0</v>
      </c>
      <c r="T28" s="2"/>
      <c r="U28" s="2"/>
      <c r="V28" s="2"/>
      <c r="W28" s="2"/>
      <c r="X28" s="2"/>
      <c r="Y28" s="2"/>
      <c r="Z28" s="2"/>
      <c r="AA28" s="2"/>
      <c r="AB28" s="2"/>
    </row>
    <row r="29" spans="1:28" ht="12" customHeight="1" thickBot="1" x14ac:dyDescent="0.25">
      <c r="A29" s="363">
        <f>Namen!B53</f>
        <v>0</v>
      </c>
      <c r="B29" s="76"/>
      <c r="C29" s="77"/>
      <c r="D29" s="77"/>
      <c r="E29" s="78"/>
      <c r="F29" s="408">
        <f>Namen!B53</f>
        <v>0</v>
      </c>
      <c r="G29" s="79">
        <f>Namen!L53</f>
        <v>0</v>
      </c>
      <c r="H29" s="370" t="s">
        <v>116</v>
      </c>
      <c r="I29" s="85"/>
      <c r="J29" s="81"/>
      <c r="K29" s="81"/>
      <c r="L29" s="81"/>
      <c r="M29" s="426"/>
      <c r="N29" s="427"/>
      <c r="O29" s="103">
        <f t="shared" si="0"/>
        <v>0</v>
      </c>
      <c r="P29" s="510">
        <f t="shared" si="2"/>
        <v>0</v>
      </c>
      <c r="Q29" s="108">
        <f t="shared" si="3"/>
        <v>0</v>
      </c>
      <c r="R29" s="511">
        <f t="shared" si="1"/>
        <v>0</v>
      </c>
      <c r="S29" s="82"/>
      <c r="T29" s="83"/>
      <c r="U29" s="83"/>
      <c r="V29" s="2"/>
      <c r="W29" s="2"/>
      <c r="X29" s="2"/>
      <c r="Y29" s="2"/>
      <c r="Z29" s="2"/>
      <c r="AA29" s="2"/>
      <c r="AB29" s="2"/>
    </row>
    <row r="30" spans="1:28" ht="12" customHeight="1" x14ac:dyDescent="0.2">
      <c r="A30" s="94">
        <f>Namen!B6</f>
        <v>1</v>
      </c>
      <c r="B30" s="71" t="str">
        <f>Namen!C6</f>
        <v>Merel Mooibroek</v>
      </c>
      <c r="C30" s="72" t="str">
        <f>Namen!D6</f>
        <v>Olvo</v>
      </c>
      <c r="D30" s="72" t="str">
        <f>Namen!G6</f>
        <v xml:space="preserve">Instap </v>
      </c>
      <c r="E30" s="73" t="str">
        <f>Namen!H6</f>
        <v>D4</v>
      </c>
      <c r="F30" s="439">
        <f>Namen!B6</f>
        <v>1</v>
      </c>
      <c r="G30" s="9">
        <f>Namen!L6</f>
        <v>0</v>
      </c>
      <c r="H30" s="62"/>
      <c r="I30" s="74">
        <v>5.4</v>
      </c>
      <c r="J30" s="75">
        <v>1.7</v>
      </c>
      <c r="K30" s="75"/>
      <c r="L30" s="75"/>
      <c r="M30" s="414"/>
      <c r="N30" s="425"/>
      <c r="O30" s="421">
        <f t="shared" si="0"/>
        <v>1.7</v>
      </c>
      <c r="P30" s="506">
        <f t="shared" si="2"/>
        <v>10</v>
      </c>
      <c r="Q30" s="104">
        <f t="shared" si="3"/>
        <v>8.3000000000000007</v>
      </c>
      <c r="S30" s="50">
        <f t="shared" ref="S30:S65" si="4">IF((I30="0"),"0",ROUNDDOWN(I30+Q30-N30,3))</f>
        <v>13.7</v>
      </c>
      <c r="T30" s="2"/>
      <c r="U30" s="2"/>
      <c r="V30" s="2"/>
      <c r="W30" s="2"/>
      <c r="X30" s="2"/>
      <c r="Y30" s="2"/>
      <c r="Z30" s="2"/>
      <c r="AA30" s="2"/>
      <c r="AB30" s="2"/>
    </row>
    <row r="31" spans="1:28" ht="12" customHeight="1" x14ac:dyDescent="0.2">
      <c r="A31" s="100">
        <f>Namen!B7</f>
        <v>2</v>
      </c>
      <c r="B31" s="71" t="str">
        <f>Namen!C7</f>
        <v>Jacolien André</v>
      </c>
      <c r="C31" s="72" t="str">
        <f>Namen!D7</f>
        <v>Olvo</v>
      </c>
      <c r="D31" s="72" t="str">
        <f>Namen!G7</f>
        <v xml:space="preserve">Instap </v>
      </c>
      <c r="E31" s="73" t="str">
        <f>Namen!H7</f>
        <v>D4</v>
      </c>
      <c r="F31" s="410">
        <f>Namen!B7</f>
        <v>2</v>
      </c>
      <c r="G31" s="9">
        <f>Namen!L7</f>
        <v>0</v>
      </c>
      <c r="H31" s="62"/>
      <c r="I31" s="74">
        <v>5.4</v>
      </c>
      <c r="J31" s="75">
        <v>1.1000000000000001</v>
      </c>
      <c r="K31" s="75"/>
      <c r="L31" s="75"/>
      <c r="M31" s="414"/>
      <c r="N31" s="425"/>
      <c r="O31" s="422">
        <f t="shared" si="0"/>
        <v>1.1000000000000001</v>
      </c>
      <c r="P31" s="506">
        <f t="shared" si="2"/>
        <v>10</v>
      </c>
      <c r="Q31" s="105">
        <f t="shared" si="3"/>
        <v>8.9</v>
      </c>
      <c r="S31" s="50">
        <f t="shared" si="4"/>
        <v>14.3</v>
      </c>
      <c r="T31" s="2"/>
      <c r="U31" s="2"/>
      <c r="V31" s="2"/>
      <c r="W31" s="2"/>
      <c r="X31" s="2"/>
      <c r="Y31" s="2"/>
      <c r="Z31" s="2"/>
      <c r="AA31" s="2"/>
      <c r="AB31" s="2"/>
    </row>
    <row r="32" spans="1:28" ht="12" customHeight="1" x14ac:dyDescent="0.2">
      <c r="A32" s="100">
        <f>Namen!B8</f>
        <v>3</v>
      </c>
      <c r="B32" s="71" t="str">
        <f>Namen!C8</f>
        <v>Mirjam Kragt</v>
      </c>
      <c r="C32" s="72" t="str">
        <f>Namen!D8</f>
        <v>Olvo</v>
      </c>
      <c r="D32" s="72" t="str">
        <f>Namen!G8</f>
        <v xml:space="preserve">Instap </v>
      </c>
      <c r="E32" s="73" t="str">
        <f>Namen!H8</f>
        <v>D4</v>
      </c>
      <c r="F32" s="410">
        <f>Namen!B8</f>
        <v>3</v>
      </c>
      <c r="G32" s="9">
        <f>Namen!L8</f>
        <v>0</v>
      </c>
      <c r="H32" s="62"/>
      <c r="I32" s="74">
        <v>4.5</v>
      </c>
      <c r="J32" s="75">
        <v>2.1</v>
      </c>
      <c r="K32" s="75"/>
      <c r="L32" s="75"/>
      <c r="M32" s="414"/>
      <c r="N32" s="425">
        <v>0.3</v>
      </c>
      <c r="O32" s="422">
        <f t="shared" si="0"/>
        <v>2.1</v>
      </c>
      <c r="P32" s="506">
        <f t="shared" si="2"/>
        <v>10</v>
      </c>
      <c r="Q32" s="105">
        <f t="shared" si="3"/>
        <v>7.9</v>
      </c>
      <c r="S32" s="50">
        <f t="shared" si="4"/>
        <v>12.1</v>
      </c>
    </row>
    <row r="33" spans="1:21" ht="12" customHeight="1" x14ac:dyDescent="0.2">
      <c r="A33" s="100">
        <f>Namen!B9</f>
        <v>78</v>
      </c>
      <c r="B33" s="71" t="str">
        <f>Namen!C9</f>
        <v>Frensis de Groot</v>
      </c>
      <c r="C33" s="72" t="str">
        <f>Namen!D9</f>
        <v>Olvo</v>
      </c>
      <c r="D33" s="72" t="str">
        <f>Namen!G9</f>
        <v>pre pre instap 1</v>
      </c>
      <c r="E33" s="73" t="str">
        <f>Namen!H9</f>
        <v>D4</v>
      </c>
      <c r="F33" s="410">
        <f>Namen!B9</f>
        <v>78</v>
      </c>
      <c r="G33" s="9">
        <f>Namen!L9</f>
        <v>0</v>
      </c>
      <c r="H33" s="62"/>
      <c r="I33" s="74"/>
      <c r="J33" s="75"/>
      <c r="K33" s="75"/>
      <c r="L33" s="75"/>
      <c r="M33" s="414"/>
      <c r="N33" s="425"/>
      <c r="O33" s="422">
        <f t="shared" si="0"/>
        <v>0</v>
      </c>
      <c r="P33" s="506">
        <f t="shared" si="2"/>
        <v>0</v>
      </c>
      <c r="Q33" s="105">
        <f t="shared" si="3"/>
        <v>0</v>
      </c>
      <c r="S33" s="50">
        <f t="shared" si="4"/>
        <v>0</v>
      </c>
    </row>
    <row r="34" spans="1:21" ht="12" customHeight="1" x14ac:dyDescent="0.2">
      <c r="A34" s="100">
        <f>Namen!B10</f>
        <v>0</v>
      </c>
      <c r="B34" s="71">
        <f>Namen!C10</f>
        <v>0</v>
      </c>
      <c r="C34" s="72">
        <f>Namen!D10</f>
        <v>0</v>
      </c>
      <c r="D34" s="72">
        <f>Namen!G10</f>
        <v>0</v>
      </c>
      <c r="E34" s="73">
        <f>Namen!H10</f>
        <v>0</v>
      </c>
      <c r="F34" s="410">
        <f>Namen!B10</f>
        <v>0</v>
      </c>
      <c r="G34" s="9">
        <f>Namen!L10</f>
        <v>0</v>
      </c>
      <c r="H34" s="62"/>
      <c r="I34" s="74"/>
      <c r="J34" s="75"/>
      <c r="K34" s="75"/>
      <c r="L34" s="75"/>
      <c r="M34" s="414"/>
      <c r="N34" s="425"/>
      <c r="O34" s="422">
        <f t="shared" si="0"/>
        <v>0</v>
      </c>
      <c r="P34" s="506">
        <f t="shared" si="2"/>
        <v>0</v>
      </c>
      <c r="Q34" s="105">
        <f t="shared" si="3"/>
        <v>0</v>
      </c>
      <c r="S34" s="50">
        <f t="shared" si="4"/>
        <v>0</v>
      </c>
    </row>
    <row r="35" spans="1:21" ht="12" customHeight="1" x14ac:dyDescent="0.2">
      <c r="A35" s="100">
        <f>Namen!B11</f>
        <v>0</v>
      </c>
      <c r="B35" s="71">
        <f>Namen!C11</f>
        <v>0</v>
      </c>
      <c r="C35" s="72">
        <f>Namen!D11</f>
        <v>0</v>
      </c>
      <c r="D35" s="72">
        <f>Namen!G11</f>
        <v>0</v>
      </c>
      <c r="E35" s="73">
        <f>Namen!H11</f>
        <v>0</v>
      </c>
      <c r="F35" s="410">
        <f>Namen!B11</f>
        <v>0</v>
      </c>
      <c r="G35" s="9">
        <f>Namen!L11</f>
        <v>0</v>
      </c>
      <c r="H35" s="62"/>
      <c r="I35" s="74"/>
      <c r="J35" s="75"/>
      <c r="K35" s="75"/>
      <c r="L35" s="75"/>
      <c r="M35" s="414"/>
      <c r="N35" s="425"/>
      <c r="O35" s="422">
        <f t="shared" si="0"/>
        <v>0</v>
      </c>
      <c r="P35" s="506">
        <f t="shared" si="2"/>
        <v>0</v>
      </c>
      <c r="Q35" s="105">
        <f t="shared" si="3"/>
        <v>0</v>
      </c>
      <c r="S35" s="50">
        <f t="shared" si="4"/>
        <v>0</v>
      </c>
    </row>
    <row r="36" spans="1:21" ht="12" customHeight="1" x14ac:dyDescent="0.2">
      <c r="A36" s="100">
        <f>Namen!B12</f>
        <v>0</v>
      </c>
      <c r="B36" s="71">
        <f>Namen!C12</f>
        <v>0</v>
      </c>
      <c r="C36" s="72">
        <f>Namen!D12</f>
        <v>0</v>
      </c>
      <c r="D36" s="72">
        <f>Namen!G12</f>
        <v>0</v>
      </c>
      <c r="E36" s="73">
        <f>Namen!H12</f>
        <v>0</v>
      </c>
      <c r="F36" s="410">
        <f>Namen!B12</f>
        <v>0</v>
      </c>
      <c r="G36" s="9">
        <f>Namen!L12</f>
        <v>0</v>
      </c>
      <c r="H36" s="62"/>
      <c r="I36" s="74"/>
      <c r="J36" s="75"/>
      <c r="K36" s="75"/>
      <c r="L36" s="75"/>
      <c r="M36" s="414"/>
      <c r="N36" s="425"/>
      <c r="O36" s="422">
        <f t="shared" si="0"/>
        <v>0</v>
      </c>
      <c r="P36" s="506">
        <f t="shared" si="2"/>
        <v>0</v>
      </c>
      <c r="Q36" s="105">
        <f t="shared" si="3"/>
        <v>0</v>
      </c>
      <c r="S36" s="50">
        <f t="shared" si="4"/>
        <v>0</v>
      </c>
    </row>
    <row r="37" spans="1:21" ht="12" customHeight="1" x14ac:dyDescent="0.2">
      <c r="A37" s="100">
        <f>Namen!B13</f>
        <v>0</v>
      </c>
      <c r="B37" s="71">
        <f>Namen!C13</f>
        <v>0</v>
      </c>
      <c r="C37" s="72">
        <f>Namen!D13</f>
        <v>0</v>
      </c>
      <c r="D37" s="72">
        <f>Namen!G13</f>
        <v>0</v>
      </c>
      <c r="E37" s="73">
        <f>Namen!H13</f>
        <v>0</v>
      </c>
      <c r="F37" s="410">
        <f>Namen!B13</f>
        <v>0</v>
      </c>
      <c r="G37" s="9">
        <f>Namen!L13</f>
        <v>0</v>
      </c>
      <c r="H37" s="62"/>
      <c r="I37" s="74"/>
      <c r="J37" s="75"/>
      <c r="K37" s="75"/>
      <c r="L37" s="75"/>
      <c r="M37" s="414"/>
      <c r="N37" s="425"/>
      <c r="O37" s="422">
        <f t="shared" si="0"/>
        <v>0</v>
      </c>
      <c r="P37" s="506">
        <f t="shared" si="2"/>
        <v>0</v>
      </c>
      <c r="Q37" s="105">
        <f t="shared" si="3"/>
        <v>0</v>
      </c>
      <c r="S37" s="50">
        <f t="shared" si="4"/>
        <v>0</v>
      </c>
    </row>
    <row r="38" spans="1:21" ht="12" customHeight="1" x14ac:dyDescent="0.2">
      <c r="A38" s="100">
        <f>Namen!B14</f>
        <v>0</v>
      </c>
      <c r="B38" s="71">
        <f>Namen!C14</f>
        <v>0</v>
      </c>
      <c r="C38" s="72">
        <f>Namen!D14</f>
        <v>0</v>
      </c>
      <c r="D38" s="72">
        <f>Namen!G14</f>
        <v>0</v>
      </c>
      <c r="E38" s="73">
        <f>Namen!H14</f>
        <v>0</v>
      </c>
      <c r="F38" s="410">
        <f>Namen!B14</f>
        <v>0</v>
      </c>
      <c r="G38" s="9">
        <f>Namen!L14</f>
        <v>0</v>
      </c>
      <c r="H38" s="62"/>
      <c r="I38" s="74"/>
      <c r="J38" s="75"/>
      <c r="K38" s="75"/>
      <c r="L38" s="75"/>
      <c r="M38" s="414"/>
      <c r="N38" s="425"/>
      <c r="O38" s="422">
        <f t="shared" ref="O38:O65" si="5">IF(K38=0,J38,(IF(L38=0,(J38+K38)/2,(IF(M38=0,(J38+K38+L38)/3,(SUM(J38:M38)-MAX(J38:M38)-MIN(J38:M38))/2)))))</f>
        <v>0</v>
      </c>
      <c r="P38" s="506">
        <f t="shared" si="2"/>
        <v>0</v>
      </c>
      <c r="Q38" s="105">
        <f t="shared" si="3"/>
        <v>0</v>
      </c>
      <c r="S38" s="50">
        <f t="shared" si="4"/>
        <v>0</v>
      </c>
    </row>
    <row r="39" spans="1:21" ht="12" customHeight="1" x14ac:dyDescent="0.2">
      <c r="A39" s="100">
        <f>Namen!B15</f>
        <v>0</v>
      </c>
      <c r="B39" s="71">
        <f>Namen!C15</f>
        <v>0</v>
      </c>
      <c r="C39" s="72">
        <f>Namen!D15</f>
        <v>0</v>
      </c>
      <c r="D39" s="72">
        <f>Namen!G15</f>
        <v>0</v>
      </c>
      <c r="E39" s="73">
        <f>Namen!H15</f>
        <v>0</v>
      </c>
      <c r="F39" s="410">
        <f>Namen!B15</f>
        <v>0</v>
      </c>
      <c r="G39" s="9">
        <f>Namen!L15</f>
        <v>0</v>
      </c>
      <c r="H39" s="62"/>
      <c r="I39" s="74"/>
      <c r="J39" s="75"/>
      <c r="K39" s="75"/>
      <c r="L39" s="75"/>
      <c r="M39" s="414"/>
      <c r="N39" s="425"/>
      <c r="O39" s="422">
        <f t="shared" si="5"/>
        <v>0</v>
      </c>
      <c r="P39" s="506">
        <f t="shared" si="2"/>
        <v>0</v>
      </c>
      <c r="Q39" s="105">
        <f t="shared" si="3"/>
        <v>0</v>
      </c>
      <c r="S39" s="50">
        <f t="shared" si="4"/>
        <v>0</v>
      </c>
    </row>
    <row r="40" spans="1:21" ht="12" customHeight="1" x14ac:dyDescent="0.2">
      <c r="A40" s="100">
        <f>Namen!B16</f>
        <v>0</v>
      </c>
      <c r="B40" s="71">
        <f>Namen!C16</f>
        <v>0</v>
      </c>
      <c r="C40" s="72">
        <f>Namen!D16</f>
        <v>0</v>
      </c>
      <c r="D40" s="72">
        <f>Namen!G16</f>
        <v>0</v>
      </c>
      <c r="E40" s="73">
        <f>Namen!H16</f>
        <v>0</v>
      </c>
      <c r="F40" s="410">
        <f>Namen!B16</f>
        <v>0</v>
      </c>
      <c r="G40" s="9">
        <f>Namen!L16</f>
        <v>0</v>
      </c>
      <c r="H40" s="62"/>
      <c r="I40" s="74"/>
      <c r="J40" s="75"/>
      <c r="K40" s="75"/>
      <c r="L40" s="75"/>
      <c r="M40" s="414"/>
      <c r="N40" s="425"/>
      <c r="O40" s="422">
        <f t="shared" si="5"/>
        <v>0</v>
      </c>
      <c r="P40" s="506">
        <f t="shared" si="2"/>
        <v>0</v>
      </c>
      <c r="Q40" s="105">
        <f t="shared" si="3"/>
        <v>0</v>
      </c>
      <c r="S40" s="50">
        <f t="shared" si="4"/>
        <v>0</v>
      </c>
    </row>
    <row r="41" spans="1:21" ht="12" customHeight="1" thickBot="1" x14ac:dyDescent="0.25">
      <c r="A41" s="99">
        <f>Namen!B17</f>
        <v>0</v>
      </c>
      <c r="B41" s="76">
        <f>Namen!C17</f>
        <v>0</v>
      </c>
      <c r="C41" s="77">
        <f>Namen!D17</f>
        <v>0</v>
      </c>
      <c r="D41" s="77">
        <f>Namen!G17</f>
        <v>0</v>
      </c>
      <c r="E41" s="78">
        <f>Namen!H17</f>
        <v>0</v>
      </c>
      <c r="F41" s="408">
        <f>Namen!B17</f>
        <v>0</v>
      </c>
      <c r="G41" s="79">
        <f>Namen!L17</f>
        <v>0</v>
      </c>
      <c r="H41" s="84"/>
      <c r="I41" s="80"/>
      <c r="J41" s="81"/>
      <c r="K41" s="81"/>
      <c r="L41" s="81"/>
      <c r="M41" s="426"/>
      <c r="N41" s="427"/>
      <c r="O41" s="420">
        <f t="shared" si="5"/>
        <v>0</v>
      </c>
      <c r="P41" s="509">
        <f t="shared" si="2"/>
        <v>0</v>
      </c>
      <c r="Q41" s="103">
        <f t="shared" si="3"/>
        <v>0</v>
      </c>
      <c r="R41" s="51"/>
      <c r="S41" s="86">
        <f t="shared" si="4"/>
        <v>0</v>
      </c>
      <c r="T41" s="51"/>
      <c r="U41" s="51"/>
    </row>
    <row r="42" spans="1:21" ht="12" customHeight="1" x14ac:dyDescent="0.2">
      <c r="A42" s="94">
        <f>Namen!B18</f>
        <v>4</v>
      </c>
      <c r="B42" s="71" t="str">
        <f>Namen!C18</f>
        <v>Jelissa Binnekamp</v>
      </c>
      <c r="C42" s="72" t="str">
        <f>Namen!D18</f>
        <v>Olvo</v>
      </c>
      <c r="D42" s="72" t="str">
        <f>Namen!G18</f>
        <v>pre pre instap 2</v>
      </c>
      <c r="E42" s="73" t="str">
        <f>Namen!H18</f>
        <v>D4</v>
      </c>
      <c r="F42" s="407">
        <f>Namen!B18</f>
        <v>4</v>
      </c>
      <c r="G42" s="9">
        <f>Namen!L18</f>
        <v>0</v>
      </c>
      <c r="H42" s="7"/>
      <c r="I42" s="74">
        <v>4.5</v>
      </c>
      <c r="J42" s="75">
        <v>1.5</v>
      </c>
      <c r="K42" s="75"/>
      <c r="L42" s="75"/>
      <c r="M42" s="414"/>
      <c r="N42" s="425"/>
      <c r="O42" s="421">
        <f t="shared" si="5"/>
        <v>1.5</v>
      </c>
      <c r="P42" s="506">
        <f t="shared" si="2"/>
        <v>10</v>
      </c>
      <c r="Q42" s="104">
        <f t="shared" si="3"/>
        <v>8.5</v>
      </c>
      <c r="S42" s="50">
        <f t="shared" si="4"/>
        <v>13</v>
      </c>
    </row>
    <row r="43" spans="1:21" ht="12" customHeight="1" x14ac:dyDescent="0.2">
      <c r="A43" s="100">
        <f>Namen!B19</f>
        <v>5</v>
      </c>
      <c r="B43" s="71" t="str">
        <f>Namen!C19</f>
        <v>Amber van Nieuwenhoven</v>
      </c>
      <c r="C43" s="72" t="str">
        <f>Namen!D19</f>
        <v>Olvo</v>
      </c>
      <c r="D43" s="72" t="str">
        <f>Namen!G19</f>
        <v>pre pre instap 2</v>
      </c>
      <c r="E43" s="73" t="str">
        <f>Namen!H19</f>
        <v>D4</v>
      </c>
      <c r="F43" s="410">
        <f>Namen!B19</f>
        <v>5</v>
      </c>
      <c r="G43" s="9">
        <f>Namen!L19</f>
        <v>0</v>
      </c>
      <c r="H43" s="7"/>
      <c r="I43" s="74">
        <v>4.5</v>
      </c>
      <c r="J43" s="75">
        <v>1.5</v>
      </c>
      <c r="K43" s="75"/>
      <c r="L43" s="75"/>
      <c r="M43" s="414"/>
      <c r="N43" s="425"/>
      <c r="O43" s="422">
        <f t="shared" si="5"/>
        <v>1.5</v>
      </c>
      <c r="P43" s="506">
        <f t="shared" si="2"/>
        <v>10</v>
      </c>
      <c r="Q43" s="105">
        <f t="shared" si="3"/>
        <v>8.5</v>
      </c>
      <c r="S43" s="50">
        <f t="shared" si="4"/>
        <v>13</v>
      </c>
    </row>
    <row r="44" spans="1:21" ht="12" customHeight="1" x14ac:dyDescent="0.2">
      <c r="A44" s="100">
        <f>Namen!B20</f>
        <v>6</v>
      </c>
      <c r="B44" s="71" t="str">
        <f>Namen!C20</f>
        <v>Eline Ersieck</v>
      </c>
      <c r="C44" s="72" t="str">
        <f>Namen!D20</f>
        <v>Olvo</v>
      </c>
      <c r="D44" s="72" t="str">
        <f>Namen!G20</f>
        <v>pre pre instap 2</v>
      </c>
      <c r="E44" s="73" t="str">
        <f>Namen!H20</f>
        <v>D4</v>
      </c>
      <c r="F44" s="410">
        <f>Namen!B20</f>
        <v>6</v>
      </c>
      <c r="G44" s="9">
        <f>Namen!L20</f>
        <v>0</v>
      </c>
      <c r="H44" s="7"/>
      <c r="I44" s="74">
        <v>5.4</v>
      </c>
      <c r="J44" s="75">
        <v>2</v>
      </c>
      <c r="K44" s="75"/>
      <c r="L44" s="75"/>
      <c r="M44" s="414"/>
      <c r="N44" s="425"/>
      <c r="O44" s="422">
        <f t="shared" si="5"/>
        <v>2</v>
      </c>
      <c r="P44" s="506">
        <f t="shared" si="2"/>
        <v>10</v>
      </c>
      <c r="Q44" s="105">
        <f t="shared" si="3"/>
        <v>8</v>
      </c>
      <c r="S44" s="50">
        <f t="shared" si="4"/>
        <v>13.4</v>
      </c>
    </row>
    <row r="45" spans="1:21" ht="12" customHeight="1" x14ac:dyDescent="0.2">
      <c r="A45" s="100">
        <f>Namen!B21</f>
        <v>7</v>
      </c>
      <c r="B45" s="71" t="str">
        <f>Namen!C21</f>
        <v>Romée Poortenaar</v>
      </c>
      <c r="C45" s="72" t="str">
        <f>Namen!D21</f>
        <v>Olvo</v>
      </c>
      <c r="D45" s="72" t="str">
        <f>Namen!G21</f>
        <v>pre pre instap 2</v>
      </c>
      <c r="E45" s="73" t="str">
        <f>Namen!H21</f>
        <v>D4</v>
      </c>
      <c r="F45" s="410">
        <f>Namen!B21</f>
        <v>7</v>
      </c>
      <c r="G45" s="9">
        <f>Namen!L21</f>
        <v>0</v>
      </c>
      <c r="H45" s="7"/>
      <c r="I45" s="74">
        <v>4.5</v>
      </c>
      <c r="J45" s="75">
        <v>2.5</v>
      </c>
      <c r="K45" s="75"/>
      <c r="L45" s="75"/>
      <c r="M45" s="414"/>
      <c r="N45" s="425"/>
      <c r="O45" s="422">
        <f t="shared" si="5"/>
        <v>2.5</v>
      </c>
      <c r="P45" s="506">
        <f t="shared" si="2"/>
        <v>10</v>
      </c>
      <c r="Q45" s="105">
        <f t="shared" si="3"/>
        <v>7.5</v>
      </c>
      <c r="S45" s="50">
        <f t="shared" si="4"/>
        <v>12</v>
      </c>
    </row>
    <row r="46" spans="1:21" ht="12" customHeight="1" x14ac:dyDescent="0.2">
      <c r="A46" s="100">
        <f>Namen!B22</f>
        <v>0</v>
      </c>
      <c r="B46" s="71">
        <f>Namen!C22</f>
        <v>0</v>
      </c>
      <c r="C46" s="72">
        <f>Namen!D22</f>
        <v>0</v>
      </c>
      <c r="D46" s="72">
        <f>Namen!G22</f>
        <v>0</v>
      </c>
      <c r="E46" s="73">
        <f>Namen!H22</f>
        <v>0</v>
      </c>
      <c r="F46" s="410">
        <f>Namen!B22</f>
        <v>0</v>
      </c>
      <c r="G46" s="9">
        <f>Namen!L22</f>
        <v>0</v>
      </c>
      <c r="H46" s="7"/>
      <c r="I46" s="74"/>
      <c r="J46" s="75"/>
      <c r="K46" s="75"/>
      <c r="L46" s="75"/>
      <c r="M46" s="414"/>
      <c r="N46" s="425"/>
      <c r="O46" s="422">
        <f t="shared" si="5"/>
        <v>0</v>
      </c>
      <c r="P46" s="506">
        <f t="shared" si="2"/>
        <v>0</v>
      </c>
      <c r="Q46" s="105">
        <f t="shared" si="3"/>
        <v>0</v>
      </c>
      <c r="S46" s="50">
        <f t="shared" si="4"/>
        <v>0</v>
      </c>
    </row>
    <row r="47" spans="1:21" ht="12" customHeight="1" x14ac:dyDescent="0.2">
      <c r="A47" s="100">
        <f>Namen!B23</f>
        <v>0</v>
      </c>
      <c r="B47" s="71">
        <f>Namen!C23</f>
        <v>0</v>
      </c>
      <c r="C47" s="72">
        <f>Namen!D23</f>
        <v>0</v>
      </c>
      <c r="D47" s="72">
        <f>Namen!G23</f>
        <v>0</v>
      </c>
      <c r="E47" s="73">
        <f>Namen!H23</f>
        <v>0</v>
      </c>
      <c r="F47" s="410">
        <f>Namen!B23</f>
        <v>0</v>
      </c>
      <c r="G47" s="9">
        <f>Namen!L23</f>
        <v>0</v>
      </c>
      <c r="H47" s="7"/>
      <c r="I47" s="74"/>
      <c r="J47" s="75"/>
      <c r="K47" s="75"/>
      <c r="L47" s="75"/>
      <c r="M47" s="414"/>
      <c r="N47" s="425"/>
      <c r="O47" s="422">
        <f t="shared" si="5"/>
        <v>0</v>
      </c>
      <c r="P47" s="506">
        <f t="shared" si="2"/>
        <v>0</v>
      </c>
      <c r="Q47" s="105">
        <f t="shared" si="3"/>
        <v>0</v>
      </c>
      <c r="S47" s="50">
        <f t="shared" si="4"/>
        <v>0</v>
      </c>
    </row>
    <row r="48" spans="1:21" ht="12" customHeight="1" x14ac:dyDescent="0.2">
      <c r="A48" s="100">
        <f>Namen!B24</f>
        <v>0</v>
      </c>
      <c r="B48" s="71">
        <f>Namen!C24</f>
        <v>0</v>
      </c>
      <c r="C48" s="72">
        <f>Namen!D24</f>
        <v>0</v>
      </c>
      <c r="D48" s="72">
        <f>Namen!G24</f>
        <v>0</v>
      </c>
      <c r="E48" s="73">
        <f>Namen!H24</f>
        <v>0</v>
      </c>
      <c r="F48" s="410">
        <f>Namen!B24</f>
        <v>0</v>
      </c>
      <c r="G48" s="9">
        <f>Namen!L24</f>
        <v>0</v>
      </c>
      <c r="H48" s="7"/>
      <c r="I48" s="74"/>
      <c r="J48" s="75"/>
      <c r="K48" s="75"/>
      <c r="L48" s="75"/>
      <c r="M48" s="414"/>
      <c r="N48" s="425"/>
      <c r="O48" s="422">
        <f t="shared" si="5"/>
        <v>0</v>
      </c>
      <c r="P48" s="506">
        <f t="shared" si="2"/>
        <v>0</v>
      </c>
      <c r="Q48" s="105">
        <f t="shared" si="3"/>
        <v>0</v>
      </c>
      <c r="S48" s="50">
        <f t="shared" si="4"/>
        <v>0</v>
      </c>
    </row>
    <row r="49" spans="1:23" ht="12" customHeight="1" x14ac:dyDescent="0.2">
      <c r="A49" s="100">
        <f>Namen!B25</f>
        <v>0</v>
      </c>
      <c r="B49" s="71">
        <f>Namen!C25</f>
        <v>0</v>
      </c>
      <c r="C49" s="72">
        <f>Namen!D25</f>
        <v>0</v>
      </c>
      <c r="D49" s="72">
        <f>Namen!G25</f>
        <v>0</v>
      </c>
      <c r="E49" s="73">
        <f>Namen!H25</f>
        <v>0</v>
      </c>
      <c r="F49" s="410">
        <f>Namen!B25</f>
        <v>0</v>
      </c>
      <c r="G49" s="9">
        <f>Namen!L25</f>
        <v>0</v>
      </c>
      <c r="H49" s="7"/>
      <c r="I49" s="74"/>
      <c r="J49" s="75"/>
      <c r="K49" s="75"/>
      <c r="L49" s="75"/>
      <c r="M49" s="414"/>
      <c r="N49" s="425"/>
      <c r="O49" s="422">
        <f t="shared" si="5"/>
        <v>0</v>
      </c>
      <c r="P49" s="506">
        <f t="shared" si="2"/>
        <v>0</v>
      </c>
      <c r="Q49" s="105">
        <f t="shared" si="3"/>
        <v>0</v>
      </c>
      <c r="S49" s="50">
        <f t="shared" si="4"/>
        <v>0</v>
      </c>
    </row>
    <row r="50" spans="1:23" ht="12" customHeight="1" x14ac:dyDescent="0.2">
      <c r="A50" s="100">
        <f>Namen!B26</f>
        <v>0</v>
      </c>
      <c r="B50" s="71">
        <f>Namen!C26</f>
        <v>0</v>
      </c>
      <c r="C50" s="72">
        <f>Namen!D26</f>
        <v>0</v>
      </c>
      <c r="D50" s="72">
        <f>Namen!G26</f>
        <v>0</v>
      </c>
      <c r="E50" s="73">
        <f>Namen!H26</f>
        <v>0</v>
      </c>
      <c r="F50" s="410">
        <f>Namen!B26</f>
        <v>0</v>
      </c>
      <c r="G50" s="9">
        <f>Namen!L26</f>
        <v>0</v>
      </c>
      <c r="H50" s="7"/>
      <c r="I50" s="74"/>
      <c r="J50" s="75"/>
      <c r="K50" s="75"/>
      <c r="L50" s="75"/>
      <c r="M50" s="414"/>
      <c r="N50" s="425"/>
      <c r="O50" s="422">
        <f t="shared" si="5"/>
        <v>0</v>
      </c>
      <c r="P50" s="506">
        <f t="shared" si="2"/>
        <v>0</v>
      </c>
      <c r="Q50" s="105">
        <f t="shared" si="3"/>
        <v>0</v>
      </c>
      <c r="S50" s="50">
        <f t="shared" si="4"/>
        <v>0</v>
      </c>
    </row>
    <row r="51" spans="1:23" ht="12" customHeight="1" x14ac:dyDescent="0.2">
      <c r="A51" s="100">
        <f>Namen!B27</f>
        <v>0</v>
      </c>
      <c r="B51" s="71">
        <f>Namen!C27</f>
        <v>0</v>
      </c>
      <c r="C51" s="72">
        <f>Namen!D27</f>
        <v>0</v>
      </c>
      <c r="D51" s="72">
        <f>Namen!G27</f>
        <v>0</v>
      </c>
      <c r="E51" s="73">
        <f>Namen!H27</f>
        <v>0</v>
      </c>
      <c r="F51" s="410">
        <f>Namen!B27</f>
        <v>0</v>
      </c>
      <c r="G51" s="9">
        <f>Namen!L27</f>
        <v>0</v>
      </c>
      <c r="H51" s="7"/>
      <c r="I51" s="74"/>
      <c r="J51" s="75"/>
      <c r="K51" s="75"/>
      <c r="L51" s="75"/>
      <c r="M51" s="414"/>
      <c r="N51" s="425"/>
      <c r="O51" s="422">
        <f t="shared" si="5"/>
        <v>0</v>
      </c>
      <c r="P51" s="506">
        <f t="shared" si="2"/>
        <v>0</v>
      </c>
      <c r="Q51" s="105">
        <f t="shared" si="3"/>
        <v>0</v>
      </c>
      <c r="S51" s="50">
        <f t="shared" si="4"/>
        <v>0</v>
      </c>
    </row>
    <row r="52" spans="1:23" ht="12" customHeight="1" x14ac:dyDescent="0.2">
      <c r="A52" s="100">
        <f>Namen!B28</f>
        <v>0</v>
      </c>
      <c r="B52" s="71">
        <f>Namen!C28</f>
        <v>0</v>
      </c>
      <c r="C52" s="72">
        <f>Namen!D28</f>
        <v>0</v>
      </c>
      <c r="D52" s="72">
        <f>Namen!G28</f>
        <v>0</v>
      </c>
      <c r="E52" s="375">
        <f>Namen!H28</f>
        <v>0</v>
      </c>
      <c r="F52" s="410">
        <f>Namen!B28</f>
        <v>0</v>
      </c>
      <c r="G52" s="9">
        <f>Namen!L28</f>
        <v>0</v>
      </c>
      <c r="H52" s="429"/>
      <c r="I52" s="74"/>
      <c r="J52" s="75"/>
      <c r="K52" s="75"/>
      <c r="L52" s="75"/>
      <c r="M52" s="414"/>
      <c r="N52" s="425"/>
      <c r="O52" s="422">
        <f t="shared" si="5"/>
        <v>0</v>
      </c>
      <c r="P52" s="506">
        <f t="shared" si="2"/>
        <v>0</v>
      </c>
      <c r="Q52" s="105">
        <f t="shared" si="3"/>
        <v>0</v>
      </c>
      <c r="R52" s="430"/>
      <c r="S52" s="50">
        <f t="shared" si="4"/>
        <v>0</v>
      </c>
    </row>
    <row r="53" spans="1:23" ht="12" customHeight="1" thickBot="1" x14ac:dyDescent="0.25">
      <c r="A53" s="99">
        <f>Namen!B29</f>
        <v>0</v>
      </c>
      <c r="B53" s="76">
        <f>Namen!C29</f>
        <v>0</v>
      </c>
      <c r="C53" s="77">
        <f>Namen!D29</f>
        <v>0</v>
      </c>
      <c r="D53" s="77">
        <f>Namen!G29</f>
        <v>0</v>
      </c>
      <c r="E53" s="363">
        <f>Namen!H29</f>
        <v>0</v>
      </c>
      <c r="F53" s="408">
        <f>Namen!B29</f>
        <v>0</v>
      </c>
      <c r="G53" s="79">
        <f>Namen!L29</f>
        <v>0</v>
      </c>
      <c r="H53" s="84"/>
      <c r="I53" s="80"/>
      <c r="J53" s="81"/>
      <c r="K53" s="81"/>
      <c r="L53" s="81"/>
      <c r="M53" s="426"/>
      <c r="N53" s="427"/>
      <c r="O53" s="420">
        <f t="shared" si="5"/>
        <v>0</v>
      </c>
      <c r="P53" s="509">
        <f t="shared" si="2"/>
        <v>0</v>
      </c>
      <c r="Q53" s="103">
        <f t="shared" si="3"/>
        <v>0</v>
      </c>
      <c r="R53" s="373"/>
      <c r="S53" s="86">
        <f t="shared" si="4"/>
        <v>0</v>
      </c>
      <c r="T53" s="51"/>
      <c r="U53" s="51"/>
    </row>
    <row r="54" spans="1:23" ht="12" customHeight="1" x14ac:dyDescent="0.2">
      <c r="A54" s="94">
        <f>Namen!B30</f>
        <v>8</v>
      </c>
      <c r="B54" s="71" t="str">
        <f>Namen!C30</f>
        <v>Guusje Brem</v>
      </c>
      <c r="C54" s="72" t="str">
        <f>Namen!D30</f>
        <v>Olvo</v>
      </c>
      <c r="D54" s="72" t="str">
        <f>Namen!G30</f>
        <v>pre pre instap 2</v>
      </c>
      <c r="E54" s="73" t="str">
        <f>Namen!H30</f>
        <v>D4</v>
      </c>
      <c r="F54" s="407">
        <f>Namen!B30</f>
        <v>8</v>
      </c>
      <c r="G54" s="9">
        <f>Namen!L30</f>
        <v>0</v>
      </c>
      <c r="H54" s="7"/>
      <c r="I54" s="74">
        <v>4.8</v>
      </c>
      <c r="J54" s="75">
        <v>1</v>
      </c>
      <c r="K54" s="75"/>
      <c r="L54" s="75"/>
      <c r="M54" s="414"/>
      <c r="N54" s="425"/>
      <c r="O54" s="421">
        <f t="shared" si="5"/>
        <v>1</v>
      </c>
      <c r="P54" s="506">
        <f t="shared" si="2"/>
        <v>10</v>
      </c>
      <c r="Q54" s="104">
        <f t="shared" si="3"/>
        <v>9</v>
      </c>
      <c r="S54" s="50">
        <f t="shared" si="4"/>
        <v>13.8</v>
      </c>
    </row>
    <row r="55" spans="1:23" ht="12" customHeight="1" x14ac:dyDescent="0.2">
      <c r="A55" s="100">
        <f>Namen!B31</f>
        <v>9</v>
      </c>
      <c r="B55" s="71" t="str">
        <f>Namen!C31</f>
        <v>Stacey van Oene</v>
      </c>
      <c r="C55" s="72" t="str">
        <f>Namen!D31</f>
        <v>Olvo</v>
      </c>
      <c r="D55" s="72" t="str">
        <f>Namen!G31</f>
        <v>pre pre instap 2</v>
      </c>
      <c r="E55" s="73" t="str">
        <f>Namen!H31</f>
        <v>D4</v>
      </c>
      <c r="F55" s="410">
        <f>Namen!B31</f>
        <v>9</v>
      </c>
      <c r="G55" s="9">
        <f>Namen!L31</f>
        <v>0</v>
      </c>
      <c r="H55" s="7"/>
      <c r="I55" s="74">
        <v>4.8</v>
      </c>
      <c r="J55" s="75">
        <v>1.8</v>
      </c>
      <c r="K55" s="75"/>
      <c r="L55" s="75"/>
      <c r="M55" s="414"/>
      <c r="N55" s="425"/>
      <c r="O55" s="422">
        <f t="shared" si="5"/>
        <v>1.8</v>
      </c>
      <c r="P55" s="506">
        <f t="shared" si="2"/>
        <v>10</v>
      </c>
      <c r="Q55" s="105">
        <f t="shared" si="3"/>
        <v>8.1999999999999993</v>
      </c>
      <c r="S55" s="50">
        <f t="shared" si="4"/>
        <v>13</v>
      </c>
    </row>
    <row r="56" spans="1:23" ht="12" customHeight="1" x14ac:dyDescent="0.2">
      <c r="A56" s="100">
        <f>Namen!B32</f>
        <v>10</v>
      </c>
      <c r="B56" s="71" t="str">
        <f>Namen!C32</f>
        <v>Julianne Klein Nagelvoort</v>
      </c>
      <c r="C56" s="72" t="str">
        <f>Namen!D32</f>
        <v>Olvo</v>
      </c>
      <c r="D56" s="72" t="str">
        <f>Namen!G32</f>
        <v>pre pre instap 2</v>
      </c>
      <c r="E56" s="73" t="str">
        <f>Namen!H32</f>
        <v>D4</v>
      </c>
      <c r="F56" s="410">
        <f>Namen!B32</f>
        <v>10</v>
      </c>
      <c r="G56" s="9">
        <f>Namen!L32</f>
        <v>0</v>
      </c>
      <c r="H56" s="7"/>
      <c r="I56" s="74">
        <v>5.4</v>
      </c>
      <c r="J56" s="75">
        <v>1.5</v>
      </c>
      <c r="K56" s="75"/>
      <c r="L56" s="75"/>
      <c r="M56" s="414"/>
      <c r="N56" s="425"/>
      <c r="O56" s="422">
        <f t="shared" si="5"/>
        <v>1.5</v>
      </c>
      <c r="P56" s="506">
        <f t="shared" si="2"/>
        <v>10</v>
      </c>
      <c r="Q56" s="105">
        <f t="shared" si="3"/>
        <v>8.5</v>
      </c>
      <c r="S56" s="50">
        <f t="shared" si="4"/>
        <v>13.9</v>
      </c>
    </row>
    <row r="57" spans="1:23" ht="12" customHeight="1" x14ac:dyDescent="0.2">
      <c r="A57" s="100">
        <f>Namen!B33</f>
        <v>11</v>
      </c>
      <c r="B57" s="71" t="str">
        <f>Namen!C33</f>
        <v>Lara Chrispijn</v>
      </c>
      <c r="C57" s="72" t="str">
        <f>Namen!D33</f>
        <v>Olvo</v>
      </c>
      <c r="D57" s="72" t="str">
        <f>Namen!G33</f>
        <v>pre pre instap 2</v>
      </c>
      <c r="E57" s="73" t="str">
        <f>Namen!H33</f>
        <v>D4</v>
      </c>
      <c r="F57" s="410">
        <f>Namen!B33</f>
        <v>11</v>
      </c>
      <c r="G57" s="9">
        <f>Namen!L33</f>
        <v>0</v>
      </c>
      <c r="H57" s="7"/>
      <c r="I57" s="74">
        <v>5.4</v>
      </c>
      <c r="J57" s="75">
        <v>1.2</v>
      </c>
      <c r="K57" s="75"/>
      <c r="L57" s="75"/>
      <c r="M57" s="414"/>
      <c r="N57" s="425"/>
      <c r="O57" s="422">
        <f t="shared" si="5"/>
        <v>1.2</v>
      </c>
      <c r="P57" s="506">
        <f t="shared" si="2"/>
        <v>10</v>
      </c>
      <c r="Q57" s="105">
        <f t="shared" si="3"/>
        <v>8.8000000000000007</v>
      </c>
      <c r="S57" s="50">
        <f t="shared" si="4"/>
        <v>14.2</v>
      </c>
    </row>
    <row r="58" spans="1:23" ht="12" customHeight="1" x14ac:dyDescent="0.2">
      <c r="A58" s="100">
        <f>Namen!B34</f>
        <v>0</v>
      </c>
      <c r="B58" s="71">
        <f>Namen!C34</f>
        <v>0</v>
      </c>
      <c r="C58" s="72">
        <f>Namen!D34</f>
        <v>0</v>
      </c>
      <c r="D58" s="72">
        <f>Namen!G34</f>
        <v>0</v>
      </c>
      <c r="E58" s="73">
        <f>Namen!H34</f>
        <v>0</v>
      </c>
      <c r="F58" s="410">
        <f>Namen!B34</f>
        <v>0</v>
      </c>
      <c r="G58" s="9">
        <f>Namen!L34</f>
        <v>0</v>
      </c>
      <c r="H58" s="7"/>
      <c r="I58" s="74"/>
      <c r="J58" s="75"/>
      <c r="K58" s="75"/>
      <c r="L58" s="75"/>
      <c r="M58" s="414"/>
      <c r="N58" s="425"/>
      <c r="O58" s="422">
        <f t="shared" si="5"/>
        <v>0</v>
      </c>
      <c r="P58" s="506">
        <f t="shared" si="2"/>
        <v>0</v>
      </c>
      <c r="Q58" s="105">
        <f t="shared" si="3"/>
        <v>0</v>
      </c>
      <c r="S58" s="50">
        <f t="shared" si="4"/>
        <v>0</v>
      </c>
      <c r="W58" s="3"/>
    </row>
    <row r="59" spans="1:23" ht="12" customHeight="1" x14ac:dyDescent="0.2">
      <c r="A59" s="100">
        <f>Namen!B35</f>
        <v>0</v>
      </c>
      <c r="B59" s="71">
        <f>Namen!C35</f>
        <v>0</v>
      </c>
      <c r="C59" s="72">
        <f>Namen!D35</f>
        <v>0</v>
      </c>
      <c r="D59" s="72">
        <f>Namen!G35</f>
        <v>0</v>
      </c>
      <c r="E59" s="73">
        <f>Namen!H35</f>
        <v>0</v>
      </c>
      <c r="F59" s="410">
        <f>Namen!B35</f>
        <v>0</v>
      </c>
      <c r="G59" s="9">
        <f>Namen!L35</f>
        <v>0</v>
      </c>
      <c r="H59" s="7"/>
      <c r="I59" s="74"/>
      <c r="J59" s="75"/>
      <c r="K59" s="75"/>
      <c r="L59" s="75"/>
      <c r="M59" s="414"/>
      <c r="N59" s="425"/>
      <c r="O59" s="422">
        <f t="shared" si="5"/>
        <v>0</v>
      </c>
      <c r="P59" s="506">
        <f t="shared" si="2"/>
        <v>0</v>
      </c>
      <c r="Q59" s="105">
        <f t="shared" si="3"/>
        <v>0</v>
      </c>
      <c r="S59" s="50">
        <f t="shared" si="4"/>
        <v>0</v>
      </c>
    </row>
    <row r="60" spans="1:23" ht="12" customHeight="1" x14ac:dyDescent="0.2">
      <c r="A60" s="100">
        <f>Namen!B36</f>
        <v>0</v>
      </c>
      <c r="B60" s="71">
        <f>Namen!C36</f>
        <v>0</v>
      </c>
      <c r="C60" s="72">
        <f>Namen!D36</f>
        <v>0</v>
      </c>
      <c r="D60" s="72">
        <f>Namen!G36</f>
        <v>0</v>
      </c>
      <c r="E60" s="73">
        <f>Namen!H36</f>
        <v>0</v>
      </c>
      <c r="F60" s="410">
        <f>Namen!B36</f>
        <v>0</v>
      </c>
      <c r="G60" s="9">
        <f>Namen!L36</f>
        <v>0</v>
      </c>
      <c r="H60" s="7"/>
      <c r="I60" s="74"/>
      <c r="J60" s="75"/>
      <c r="K60" s="75"/>
      <c r="L60" s="75"/>
      <c r="M60" s="414"/>
      <c r="N60" s="425"/>
      <c r="O60" s="422">
        <f t="shared" si="5"/>
        <v>0</v>
      </c>
      <c r="P60" s="506">
        <f t="shared" si="2"/>
        <v>0</v>
      </c>
      <c r="Q60" s="105">
        <f t="shared" si="3"/>
        <v>0</v>
      </c>
      <c r="S60" s="50">
        <f t="shared" si="4"/>
        <v>0</v>
      </c>
    </row>
    <row r="61" spans="1:23" ht="12" customHeight="1" x14ac:dyDescent="0.2">
      <c r="A61" s="100">
        <f>Namen!B37</f>
        <v>0</v>
      </c>
      <c r="B61" s="71">
        <f>Namen!C37</f>
        <v>0</v>
      </c>
      <c r="C61" s="72">
        <f>Namen!D37</f>
        <v>0</v>
      </c>
      <c r="D61" s="72">
        <f>Namen!G37</f>
        <v>0</v>
      </c>
      <c r="E61" s="73">
        <f>Namen!H37</f>
        <v>0</v>
      </c>
      <c r="F61" s="410">
        <f>Namen!B37</f>
        <v>0</v>
      </c>
      <c r="G61" s="9">
        <f>Namen!L37</f>
        <v>0</v>
      </c>
      <c r="H61" s="7"/>
      <c r="I61" s="74"/>
      <c r="J61" s="75"/>
      <c r="K61" s="75"/>
      <c r="L61" s="75"/>
      <c r="M61" s="414"/>
      <c r="N61" s="425"/>
      <c r="O61" s="422">
        <f t="shared" si="5"/>
        <v>0</v>
      </c>
      <c r="P61" s="506">
        <f t="shared" si="2"/>
        <v>0</v>
      </c>
      <c r="Q61" s="105">
        <f t="shared" si="3"/>
        <v>0</v>
      </c>
      <c r="S61" s="50">
        <f t="shared" si="4"/>
        <v>0</v>
      </c>
    </row>
    <row r="62" spans="1:23" ht="12" customHeight="1" x14ac:dyDescent="0.2">
      <c r="A62" s="100">
        <f>Namen!B38</f>
        <v>0</v>
      </c>
      <c r="B62" s="71">
        <f>Namen!C38</f>
        <v>0</v>
      </c>
      <c r="C62" s="72">
        <f>Namen!D38</f>
        <v>0</v>
      </c>
      <c r="D62" s="72">
        <f>Namen!G38</f>
        <v>0</v>
      </c>
      <c r="E62" s="73">
        <f>Namen!H38</f>
        <v>0</v>
      </c>
      <c r="F62" s="410">
        <f>Namen!B38</f>
        <v>0</v>
      </c>
      <c r="G62" s="9">
        <f>Namen!L38</f>
        <v>0</v>
      </c>
      <c r="H62" s="7"/>
      <c r="I62" s="74"/>
      <c r="J62" s="75"/>
      <c r="K62" s="75"/>
      <c r="L62" s="75"/>
      <c r="M62" s="414"/>
      <c r="N62" s="425"/>
      <c r="O62" s="422">
        <f t="shared" si="5"/>
        <v>0</v>
      </c>
      <c r="P62" s="506">
        <f t="shared" si="2"/>
        <v>0</v>
      </c>
      <c r="Q62" s="105">
        <f t="shared" si="3"/>
        <v>0</v>
      </c>
      <c r="S62" s="50">
        <f t="shared" si="4"/>
        <v>0</v>
      </c>
    </row>
    <row r="63" spans="1:23" ht="12" customHeight="1" x14ac:dyDescent="0.2">
      <c r="A63" s="100">
        <f>Namen!B39</f>
        <v>0</v>
      </c>
      <c r="B63" s="71">
        <f>Namen!C39</f>
        <v>0</v>
      </c>
      <c r="C63" s="72">
        <f>Namen!D39</f>
        <v>0</v>
      </c>
      <c r="D63" s="72">
        <f>Namen!G39</f>
        <v>0</v>
      </c>
      <c r="E63" s="73">
        <f>Namen!H39</f>
        <v>0</v>
      </c>
      <c r="F63" s="410">
        <f>Namen!B39</f>
        <v>0</v>
      </c>
      <c r="G63" s="9">
        <f>Namen!L39</f>
        <v>0</v>
      </c>
      <c r="H63" s="7"/>
      <c r="I63" s="74"/>
      <c r="J63" s="75"/>
      <c r="K63" s="75"/>
      <c r="L63" s="75"/>
      <c r="M63" s="414"/>
      <c r="N63" s="425"/>
      <c r="O63" s="422">
        <f t="shared" si="5"/>
        <v>0</v>
      </c>
      <c r="P63" s="506">
        <f t="shared" si="2"/>
        <v>0</v>
      </c>
      <c r="Q63" s="105">
        <f t="shared" si="3"/>
        <v>0</v>
      </c>
      <c r="S63" s="50">
        <f t="shared" si="4"/>
        <v>0</v>
      </c>
    </row>
    <row r="64" spans="1:23" ht="12" customHeight="1" x14ac:dyDescent="0.2">
      <c r="A64" s="100">
        <f>Namen!B40</f>
        <v>0</v>
      </c>
      <c r="B64" s="71">
        <f>Namen!C40</f>
        <v>0</v>
      </c>
      <c r="C64" s="72">
        <f>Namen!D40</f>
        <v>0</v>
      </c>
      <c r="D64" s="72">
        <f>Namen!G40</f>
        <v>0</v>
      </c>
      <c r="E64" s="375">
        <f>Namen!H40</f>
        <v>0</v>
      </c>
      <c r="F64" s="410">
        <f>Namen!B40</f>
        <v>0</v>
      </c>
      <c r="G64" s="9">
        <f>Namen!L40</f>
        <v>0</v>
      </c>
      <c r="H64" s="62"/>
      <c r="I64" s="74"/>
      <c r="J64" s="75"/>
      <c r="K64" s="75"/>
      <c r="L64" s="75"/>
      <c r="M64" s="414"/>
      <c r="N64" s="425"/>
      <c r="O64" s="422">
        <f t="shared" si="5"/>
        <v>0</v>
      </c>
      <c r="P64" s="506">
        <f t="shared" si="2"/>
        <v>0</v>
      </c>
      <c r="Q64" s="105">
        <f t="shared" si="3"/>
        <v>0</v>
      </c>
      <c r="S64" s="50">
        <f t="shared" si="4"/>
        <v>0</v>
      </c>
    </row>
    <row r="65" spans="1:21" ht="12" customHeight="1" thickBot="1" x14ac:dyDescent="0.25">
      <c r="A65" s="99">
        <f>Namen!B41</f>
        <v>0</v>
      </c>
      <c r="B65" s="76">
        <f>Namen!C41</f>
        <v>0</v>
      </c>
      <c r="C65" s="77">
        <f>Namen!D41</f>
        <v>0</v>
      </c>
      <c r="D65" s="77">
        <f>Namen!G41</f>
        <v>0</v>
      </c>
      <c r="E65" s="363">
        <f>Namen!H41</f>
        <v>0</v>
      </c>
      <c r="F65" s="408">
        <f>Namen!B41</f>
        <v>0</v>
      </c>
      <c r="G65" s="79">
        <f>Namen!L41</f>
        <v>0</v>
      </c>
      <c r="H65" s="84"/>
      <c r="I65" s="80"/>
      <c r="J65" s="81"/>
      <c r="K65" s="81"/>
      <c r="L65" s="81"/>
      <c r="M65" s="426"/>
      <c r="N65" s="427"/>
      <c r="O65" s="420">
        <f t="shared" si="5"/>
        <v>0</v>
      </c>
      <c r="P65" s="509">
        <f t="shared" si="2"/>
        <v>0</v>
      </c>
      <c r="Q65" s="103">
        <f t="shared" si="3"/>
        <v>0</v>
      </c>
      <c r="R65" s="51"/>
      <c r="S65" s="86">
        <f t="shared" si="4"/>
        <v>0</v>
      </c>
      <c r="T65" s="51"/>
      <c r="U65" s="51"/>
    </row>
  </sheetData>
  <sheetProtection sheet="1" objects="1" scenarios="1"/>
  <phoneticPr fontId="17" type="noConversion"/>
  <conditionalFormatting sqref="J19:N19">
    <cfRule type="cellIs" dxfId="132" priority="67" stopIfTrue="1" operator="lessThan">
      <formula>0.0001</formula>
    </cfRule>
  </conditionalFormatting>
  <conditionalFormatting sqref="J19:N19 R7:S7 Q30:S65 Q6:Q29 O6:O65 A6:E65 F30:H65 R9:S9 R11:S11 R13:S13 R15:S15 R17:S17 R19:S19 R21:S21 R23:S23 R25:S25 R27:S27 R29:S29 R7:R29">
    <cfRule type="expression" dxfId="131" priority="64" stopIfTrue="1">
      <formula>IF($G6=1,$A6:$S6," ")</formula>
    </cfRule>
  </conditionalFormatting>
  <conditionalFormatting sqref="A7:E7 A9:E9 A11:E11 A13:E13 A15:E15 A17:E17 A19:E19 A21:E21 A23:E23 A25:E25 A27:E27 A29:E29 Q15:S15 Q13:S13 Q11:S11 Q9:S9 O27 O25 O23 O21 O17 O15 O13 Q7:S7 O11 O9 O7 J19:O19 O29 Q17:S17 Q19:S19 Q21:S21 Q23:S23 Q25:S25 Q27:S27 Q29:S29">
    <cfRule type="expression" dxfId="130" priority="63" stopIfTrue="1">
      <formula>IF($G6=1,$A6:$S6," ")</formula>
    </cfRule>
  </conditionalFormatting>
  <conditionalFormatting sqref="H7 H9 H11 H13 H15 H17 H19 H21 H23 H25 H27 H29">
    <cfRule type="expression" dxfId="129" priority="61" stopIfTrue="1">
      <formula>IF($G7=1,$A7:$S7," ")</formula>
    </cfRule>
  </conditionalFormatting>
  <conditionalFormatting sqref="H6 H8 H10 H12 H14 H16 H18 H20 H22 H24 H26 H28">
    <cfRule type="expression" dxfId="128" priority="62" stopIfTrue="1">
      <formula>IF($G6=1,$A6:$S6," ")</formula>
    </cfRule>
  </conditionalFormatting>
  <conditionalFormatting sqref="G6:G29 F7:F29">
    <cfRule type="expression" dxfId="127" priority="42" stopIfTrue="1">
      <formula>IF($G6=1,$A6:$S6," ")</formula>
    </cfRule>
  </conditionalFormatting>
  <conditionalFormatting sqref="F13:G13 F7:G7 F9:G9 F11:G11 F15:G15 F17:G17 F19:G19 F21:G21 F23:G23 F25:G25 F27:G27 F29:G29">
    <cfRule type="expression" dxfId="126" priority="41" stopIfTrue="1">
      <formula>IF($G6=1,$A6:$S6," ")</formula>
    </cfRule>
  </conditionalFormatting>
  <conditionalFormatting sqref="F6">
    <cfRule type="expression" dxfId="125" priority="75" stopIfTrue="1">
      <formula>IF($G6=1,$A6:$S6," ")</formula>
    </cfRule>
  </conditionalFormatting>
  <conditionalFormatting sqref="P28 P10 P12 P14 P16 P18 P20 P22 P24 P26 P8 I30:I65 I6 I8 I10 I12 I14 I16 I18 I20 I22 I24 I26 I28">
    <cfRule type="expression" dxfId="124" priority="76" stopIfTrue="1">
      <formula>IF($G6=1,$A6:$S6," ")</formula>
    </cfRule>
    <cfRule type="cellIs" dxfId="123" priority="77" stopIfTrue="1" operator="lessThan">
      <formula>0.0001</formula>
    </cfRule>
  </conditionalFormatting>
  <conditionalFormatting sqref="P7 P29 P11 P13 P15 P17 P19 P21 P23 P25 P27 P9 I7 I9 I11 I13 I15 I17 I19 I21 I23 I25 I27 I29">
    <cfRule type="expression" dxfId="122" priority="78" stopIfTrue="1">
      <formula>IF($G7=1,$A7:$S7," ")</formula>
    </cfRule>
    <cfRule type="cellIs" dxfId="121" priority="79" stopIfTrue="1" operator="lessThan">
      <formula>0.0001</formula>
    </cfRule>
  </conditionalFormatting>
  <conditionalFormatting sqref="J28:N28 J10:N10 J12:N12 J8:N8 J16:N16 J18:N18 J20:N20 J22:N22 J24:N24 J26:N26 J14:N14 J6:N6 J30:N65">
    <cfRule type="expression" dxfId="120" priority="80" stopIfTrue="1">
      <formula>IF($G6=1,$A6:$S6," ")</formula>
    </cfRule>
    <cfRule type="cellIs" dxfId="119" priority="81" stopIfTrue="1" operator="lessThan">
      <formula>0.0001</formula>
    </cfRule>
  </conditionalFormatting>
  <conditionalFormatting sqref="J7:N7 J9:N9 J11:N11 J13:N13 J15:N15 J17:N17 J21:N21 J23:N23 J25:N25 J27:N27 J29:N29">
    <cfRule type="expression" dxfId="118" priority="82" stopIfTrue="1">
      <formula>IF($G7=1,$A7:$S7," ")</formula>
    </cfRule>
    <cfRule type="cellIs" dxfId="117" priority="83" stopIfTrue="1" operator="lessThan">
      <formula>0.0001</formula>
    </cfRule>
  </conditionalFormatting>
  <conditionalFormatting sqref="P6">
    <cfRule type="expression" dxfId="116" priority="39" stopIfTrue="1">
      <formula>IF($G6=1,$A6:$S6," ")</formula>
    </cfRule>
    <cfRule type="cellIs" dxfId="115" priority="40" stopIfTrue="1" operator="lessThan">
      <formula>0.0001</formula>
    </cfRule>
  </conditionalFormatting>
  <conditionalFormatting sqref="S6">
    <cfRule type="expression" dxfId="114" priority="38" stopIfTrue="1">
      <formula>IF($G6=1,$A6:$S6," ")</formula>
    </cfRule>
  </conditionalFormatting>
  <conditionalFormatting sqref="S14">
    <cfRule type="expression" dxfId="113" priority="17" stopIfTrue="1">
      <formula>IF($G14=1,$A14:$S14," ")</formula>
    </cfRule>
  </conditionalFormatting>
  <conditionalFormatting sqref="P30:P41">
    <cfRule type="expression" dxfId="112" priority="25" stopIfTrue="1">
      <formula>IF($G30=1,$A30:$S30," ")</formula>
    </cfRule>
    <cfRule type="cellIs" dxfId="111" priority="26" stopIfTrue="1" operator="lessThan">
      <formula>0.0001</formula>
    </cfRule>
  </conditionalFormatting>
  <conditionalFormatting sqref="P42:P53">
    <cfRule type="expression" dxfId="110" priority="23" stopIfTrue="1">
      <formula>IF($G42=1,$A42:$S42," ")</formula>
    </cfRule>
    <cfRule type="cellIs" dxfId="109" priority="24" stopIfTrue="1" operator="lessThan">
      <formula>0.0001</formula>
    </cfRule>
  </conditionalFormatting>
  <conditionalFormatting sqref="P54:P65">
    <cfRule type="expression" dxfId="108" priority="21" stopIfTrue="1">
      <formula>IF($G54=1,$A54:$S54," ")</formula>
    </cfRule>
    <cfRule type="cellIs" dxfId="107" priority="22" stopIfTrue="1" operator="lessThan">
      <formula>0.0001</formula>
    </cfRule>
  </conditionalFormatting>
  <conditionalFormatting sqref="S8">
    <cfRule type="expression" dxfId="106" priority="20" stopIfTrue="1">
      <formula>IF($G8=1,$A8:$S8," ")</formula>
    </cfRule>
  </conditionalFormatting>
  <conditionalFormatting sqref="S10">
    <cfRule type="expression" dxfId="105" priority="19" stopIfTrue="1">
      <formula>IF($G10=1,$A10:$S10," ")</formula>
    </cfRule>
  </conditionalFormatting>
  <conditionalFormatting sqref="S12">
    <cfRule type="expression" dxfId="104" priority="18" stopIfTrue="1">
      <formula>IF($G12=1,$A12:$S12," ")</formula>
    </cfRule>
  </conditionalFormatting>
  <conditionalFormatting sqref="S16">
    <cfRule type="expression" dxfId="103" priority="16" stopIfTrue="1">
      <formula>IF($G16=1,$A16:$S16," ")</formula>
    </cfRule>
  </conditionalFormatting>
  <conditionalFormatting sqref="S18">
    <cfRule type="expression" dxfId="102" priority="15" stopIfTrue="1">
      <formula>IF($G18=1,$A18:$S18," ")</formula>
    </cfRule>
  </conditionalFormatting>
  <conditionalFormatting sqref="S20">
    <cfRule type="expression" dxfId="101" priority="14" stopIfTrue="1">
      <formula>IF($G20=1,$A20:$S20," ")</formula>
    </cfRule>
  </conditionalFormatting>
  <conditionalFormatting sqref="S22">
    <cfRule type="expression" dxfId="100" priority="13" stopIfTrue="1">
      <formula>IF($G22=1,$A22:$S22," ")</formula>
    </cfRule>
  </conditionalFormatting>
  <conditionalFormatting sqref="S24">
    <cfRule type="expression" dxfId="99" priority="12" stopIfTrue="1">
      <formula>IF($G24=1,$A24:$S24," ")</formula>
    </cfRule>
  </conditionalFormatting>
  <conditionalFormatting sqref="S26">
    <cfRule type="expression" dxfId="98" priority="11" stopIfTrue="1">
      <formula>IF($G26=1,$A26:$S26," ")</formula>
    </cfRule>
  </conditionalFormatting>
  <conditionalFormatting sqref="S28">
    <cfRule type="expression" dxfId="97" priority="10" stopIfTrue="1">
      <formula>IF($G28=1,$A28:$S28," ")</formula>
    </cfRule>
  </conditionalFormatting>
  <conditionalFormatting sqref="R6">
    <cfRule type="expression" dxfId="96" priority="8" stopIfTrue="1">
      <formula>IF($G6=1,$A6:$S6," ")</formula>
    </cfRule>
  </conditionalFormatting>
  <conditionalFormatting sqref="R16">
    <cfRule type="expression" dxfId="95" priority="7" stopIfTrue="1">
      <formula>IF($G15=1,$A15:$S15," ")</formula>
    </cfRule>
  </conditionalFormatting>
  <conditionalFormatting sqref="R18">
    <cfRule type="expression" dxfId="94" priority="6" stopIfTrue="1">
      <formula>IF($G17=1,$A17:$S17," ")</formula>
    </cfRule>
  </conditionalFormatting>
  <conditionalFormatting sqref="R20">
    <cfRule type="expression" dxfId="93" priority="5" stopIfTrue="1">
      <formula>IF($G19=1,$A19:$S19," ")</formula>
    </cfRule>
  </conditionalFormatting>
  <conditionalFormatting sqref="R22">
    <cfRule type="expression" dxfId="92" priority="4" stopIfTrue="1">
      <formula>IF($G21=1,$A21:$S21," ")</formula>
    </cfRule>
  </conditionalFormatting>
  <conditionalFormatting sqref="R24">
    <cfRule type="expression" dxfId="91" priority="3" stopIfTrue="1">
      <formula>IF($G23=1,$A23:$S23," ")</formula>
    </cfRule>
  </conditionalFormatting>
  <conditionalFormatting sqref="R26">
    <cfRule type="expression" dxfId="90" priority="2" stopIfTrue="1">
      <formula>IF($G25=1,$A25:$S25," ")</formula>
    </cfRule>
  </conditionalFormatting>
  <conditionalFormatting sqref="R28">
    <cfRule type="expression" dxfId="89" priority="1" stopIfTrue="1">
      <formula>IF($G27=1,$A27:$S27," ")</formula>
    </cfRule>
  </conditionalFormatting>
  <dataValidations count="3">
    <dataValidation type="whole" allowBlank="1" showInputMessage="1" showErrorMessage="1" error="max 10" sqref="M1 J1:K1 J3:M5">
      <formula1>0</formula1>
      <formula2>10</formula2>
    </dataValidation>
    <dataValidation type="whole" allowBlank="1" showInputMessage="1" showErrorMessage="1" sqref="P1:P5 N3:N5 N1">
      <formula1>0</formula1>
      <formula2>10</formula2>
    </dataValidation>
    <dataValidation type="whole" allowBlank="1" showInputMessage="1" showErrorMessage="1" error="max 10_x000a_" sqref="I1:I5">
      <formula1>0</formula1>
      <formula2>10</formula2>
    </dataValidation>
  </dataValidations>
  <printOptions horizontalCentered="1"/>
  <pageMargins left="0.5" right="0.5" top="0.73" bottom="0.67" header="0.4" footer="0.4"/>
  <pageSetup paperSize="9" scale="65" orientation="portrait" r:id="rId1"/>
  <headerFooter alignWithMargins="0">
    <oddHeader>&amp;L&amp;"Arial,Vet"&amp;F, Invoer Jurycijfers 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6385" r:id="rId4">
          <objectPr defaultSize="0" autoPict="0" r:id="rId5">
            <anchor moveWithCells="1">
              <from>
                <xdr:col>19</xdr:col>
                <xdr:colOff>104775</xdr:colOff>
                <xdr:row>5</xdr:row>
                <xdr:rowOff>76200</xdr:rowOff>
              </from>
              <to>
                <xdr:col>21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aint.Picture" shapeId="16385" r:id="rId4"/>
      </mc:Fallback>
    </mc:AlternateContent>
    <mc:AlternateContent xmlns:mc="http://schemas.openxmlformats.org/markup-compatibility/2006">
      <mc:Choice Requires="x14">
        <oleObject progId="Paint.Picture" shapeId="16386" r:id="rId6">
          <objectPr defaultSize="0" autoPict="0" r:id="rId7">
            <anchor moveWithCells="1">
              <from>
                <xdr:col>19</xdr:col>
                <xdr:colOff>114300</xdr:colOff>
                <xdr:row>30</xdr:row>
                <xdr:rowOff>0</xdr:rowOff>
              </from>
              <to>
                <xdr:col>20</xdr:col>
                <xdr:colOff>114300</xdr:colOff>
                <xdr:row>32</xdr:row>
                <xdr:rowOff>76200</xdr:rowOff>
              </to>
            </anchor>
          </objectPr>
        </oleObject>
      </mc:Choice>
      <mc:Fallback>
        <oleObject progId="Paint.Picture" shapeId="16386" r:id="rId6"/>
      </mc:Fallback>
    </mc:AlternateContent>
    <mc:AlternateContent xmlns:mc="http://schemas.openxmlformats.org/markup-compatibility/2006">
      <mc:Choice Requires="x14">
        <oleObject progId="Paint.Picture" shapeId="16387" r:id="rId8">
          <objectPr defaultSize="0" autoPict="0" r:id="rId9">
            <anchor moveWithCells="1">
              <from>
                <xdr:col>19</xdr:col>
                <xdr:colOff>123825</xdr:colOff>
                <xdr:row>42</xdr:row>
                <xdr:rowOff>9525</xdr:rowOff>
              </from>
              <to>
                <xdr:col>20</xdr:col>
                <xdr:colOff>123825</xdr:colOff>
                <xdr:row>44</xdr:row>
                <xdr:rowOff>85725</xdr:rowOff>
              </to>
            </anchor>
          </objectPr>
        </oleObject>
      </mc:Choice>
      <mc:Fallback>
        <oleObject progId="Paint.Picture" shapeId="16387" r:id="rId8"/>
      </mc:Fallback>
    </mc:AlternateContent>
    <mc:AlternateContent xmlns:mc="http://schemas.openxmlformats.org/markup-compatibility/2006">
      <mc:Choice Requires="x14">
        <oleObject progId="Paint.Picture" shapeId="16388" r:id="rId10">
          <objectPr defaultSize="0" autoPict="0" r:id="rId11">
            <anchor moveWithCells="1">
              <from>
                <xdr:col>19</xdr:col>
                <xdr:colOff>142875</xdr:colOff>
                <xdr:row>54</xdr:row>
                <xdr:rowOff>9525</xdr:rowOff>
              </from>
              <to>
                <xdr:col>21</xdr:col>
                <xdr:colOff>0</xdr:colOff>
                <xdr:row>56</xdr:row>
                <xdr:rowOff>85725</xdr:rowOff>
              </to>
            </anchor>
          </objectPr>
        </oleObject>
      </mc:Choice>
      <mc:Fallback>
        <oleObject progId="Paint.Picture" shapeId="16388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AB65"/>
  <sheetViews>
    <sheetView showZeros="0" zoomScaleNormal="100" workbookViewId="0">
      <pane ySplit="5" topLeftCell="A6" activePane="bottomLeft" state="frozen"/>
      <selection activeCell="H45" sqref="H45"/>
      <selection pane="bottomLeft" activeCell="K13" sqref="K13"/>
    </sheetView>
  </sheetViews>
  <sheetFormatPr defaultColWidth="8.85546875" defaultRowHeight="12" customHeight="1" x14ac:dyDescent="0.2"/>
  <cols>
    <col min="1" max="1" width="4" style="2" customWidth="1"/>
    <col min="2" max="3" width="20.7109375" style="2" customWidth="1"/>
    <col min="4" max="4" width="7.7109375" style="2" customWidth="1"/>
    <col min="5" max="5" width="3.7109375" style="2" customWidth="1"/>
    <col min="6" max="6" width="5.7109375" style="2" customWidth="1"/>
    <col min="7" max="7" width="3.5703125" style="2" customWidth="1"/>
    <col min="8" max="8" width="5.7109375" style="2" customWidth="1"/>
    <col min="9" max="12" width="5.7109375" style="1" customWidth="1"/>
    <col min="13" max="14" width="5.7109375" style="6" customWidth="1"/>
    <col min="15" max="15" width="5.7109375" style="1" customWidth="1"/>
    <col min="16" max="16" width="5.7109375" style="8" customWidth="1"/>
    <col min="17" max="17" width="5.7109375" style="1" customWidth="1"/>
    <col min="18" max="19" width="6.7109375" style="1" customWidth="1"/>
    <col min="20" max="20" width="5.5703125" style="1" customWidth="1"/>
    <col min="21" max="21" width="2" style="1" customWidth="1"/>
    <col min="22" max="25" width="5.7109375" style="1" customWidth="1"/>
    <col min="26" max="26" width="3.140625" style="1" customWidth="1"/>
    <col min="27" max="27" width="5.42578125" style="1" customWidth="1"/>
    <col min="28" max="28" width="6.28515625" style="1" customWidth="1"/>
    <col min="29" max="30" width="2.5703125" style="2" customWidth="1"/>
    <col min="31" max="16384" width="8.85546875" style="2"/>
  </cols>
  <sheetData>
    <row r="1" spans="1:28" ht="12" customHeight="1" x14ac:dyDescent="0.2">
      <c r="A1" s="2" t="s">
        <v>3</v>
      </c>
      <c r="G1" s="139"/>
      <c r="M1" s="464"/>
      <c r="O1" s="6"/>
      <c r="P1" s="321"/>
      <c r="Q1" s="6"/>
      <c r="R1" s="6"/>
      <c r="S1" s="6"/>
      <c r="T1" s="2"/>
      <c r="U1" s="2"/>
      <c r="V1" s="2"/>
      <c r="W1" s="2"/>
      <c r="X1" s="2"/>
      <c r="Y1" s="2"/>
      <c r="Z1" s="2"/>
      <c r="AA1" s="2"/>
      <c r="AB1" s="2"/>
    </row>
    <row r="2" spans="1:28" ht="12" customHeight="1" x14ac:dyDescent="0.2">
      <c r="A2" s="4"/>
      <c r="G2" s="139"/>
      <c r="J2" s="367" t="s">
        <v>117</v>
      </c>
      <c r="K2" s="109"/>
      <c r="L2" s="109"/>
      <c r="O2" s="6"/>
      <c r="P2" s="321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</row>
    <row r="3" spans="1:28" ht="12" customHeight="1" x14ac:dyDescent="0.2">
      <c r="A3" s="4"/>
      <c r="B3" s="67" t="s">
        <v>118</v>
      </c>
      <c r="C3" s="66"/>
      <c r="D3" s="66"/>
      <c r="E3" s="66"/>
      <c r="F3" s="66"/>
      <c r="G3" s="368"/>
      <c r="H3" s="67"/>
      <c r="J3" s="59" t="s">
        <v>69</v>
      </c>
      <c r="K3" s="55"/>
      <c r="L3" s="55"/>
      <c r="M3" s="56"/>
      <c r="N3" s="56"/>
      <c r="O3" s="57"/>
      <c r="P3" s="321"/>
      <c r="Q3" s="58"/>
      <c r="R3" s="6"/>
      <c r="S3" s="6"/>
      <c r="T3" s="2"/>
      <c r="U3" s="2"/>
      <c r="V3" s="2"/>
      <c r="W3" s="2"/>
      <c r="X3" s="2"/>
      <c r="Y3" s="2"/>
      <c r="Z3" s="2"/>
      <c r="AA3" s="2"/>
      <c r="AB3" s="2"/>
    </row>
    <row r="4" spans="1:28" ht="12" customHeight="1" x14ac:dyDescent="0.2">
      <c r="A4" s="27"/>
      <c r="B4" s="5"/>
      <c r="C4" s="5"/>
      <c r="D4" s="5"/>
      <c r="E4" s="5"/>
      <c r="F4" s="5"/>
      <c r="G4" s="138"/>
      <c r="H4" s="28"/>
      <c r="I4" s="29"/>
      <c r="J4" s="63"/>
      <c r="K4" s="64"/>
      <c r="L4" s="64"/>
      <c r="M4" s="64"/>
      <c r="N4" s="101" t="s">
        <v>50</v>
      </c>
      <c r="O4" s="65" t="s">
        <v>57</v>
      </c>
      <c r="P4" s="505" t="s">
        <v>57</v>
      </c>
      <c r="Q4" s="30" t="s">
        <v>5</v>
      </c>
      <c r="R4" s="30"/>
      <c r="S4" s="30" t="s">
        <v>74</v>
      </c>
      <c r="T4" s="2"/>
      <c r="U4" s="2"/>
      <c r="V4" s="2"/>
      <c r="W4" s="2"/>
      <c r="X4" s="2"/>
      <c r="Y4" s="2"/>
      <c r="Z4" s="2"/>
      <c r="AA4" s="2"/>
      <c r="AB4" s="2"/>
    </row>
    <row r="5" spans="1:28" ht="12" customHeight="1" thickBot="1" x14ac:dyDescent="0.25">
      <c r="A5" s="51" t="s">
        <v>2</v>
      </c>
      <c r="B5" s="83" t="s">
        <v>1</v>
      </c>
      <c r="C5" s="83" t="s">
        <v>7</v>
      </c>
      <c r="D5" s="83" t="s">
        <v>20</v>
      </c>
      <c r="E5" s="83" t="s">
        <v>86</v>
      </c>
      <c r="F5" s="51" t="s">
        <v>2</v>
      </c>
      <c r="G5" s="364" t="s">
        <v>13</v>
      </c>
      <c r="H5" s="51" t="s">
        <v>62</v>
      </c>
      <c r="I5" s="369" t="s">
        <v>14</v>
      </c>
      <c r="J5" s="87" t="s">
        <v>51</v>
      </c>
      <c r="K5" s="88" t="s">
        <v>52</v>
      </c>
      <c r="L5" s="88" t="s">
        <v>53</v>
      </c>
      <c r="M5" s="89" t="s">
        <v>54</v>
      </c>
      <c r="N5" s="243" t="s">
        <v>47</v>
      </c>
      <c r="O5" s="90" t="s">
        <v>4</v>
      </c>
      <c r="P5" s="89" t="s">
        <v>61</v>
      </c>
      <c r="Q5" s="91" t="s">
        <v>57</v>
      </c>
      <c r="R5" s="93"/>
      <c r="S5" s="92" t="s">
        <v>70</v>
      </c>
      <c r="T5" s="83"/>
      <c r="U5" s="83"/>
      <c r="V5" s="2"/>
      <c r="W5" s="2"/>
      <c r="X5" s="2"/>
      <c r="Y5" s="2"/>
      <c r="Z5" s="2"/>
      <c r="AA5" s="2"/>
      <c r="AB5" s="2"/>
    </row>
    <row r="6" spans="1:28" ht="12" customHeight="1" x14ac:dyDescent="0.2">
      <c r="A6" s="94">
        <f>Namen!B30</f>
        <v>8</v>
      </c>
      <c r="B6" s="386" t="str">
        <f>Namen!C30</f>
        <v>Guusje Brem</v>
      </c>
      <c r="C6" s="377" t="str">
        <f>Namen!D30</f>
        <v>Olvo</v>
      </c>
      <c r="D6" s="377" t="str">
        <f>Namen!G30</f>
        <v>pre pre instap 2</v>
      </c>
      <c r="E6" s="361" t="str">
        <f>Namen!H30</f>
        <v>D4</v>
      </c>
      <c r="F6" s="407">
        <f>Namen!B30</f>
        <v>8</v>
      </c>
      <c r="G6" s="381">
        <f>Namen!L30</f>
        <v>0</v>
      </c>
      <c r="H6" s="380" t="s">
        <v>115</v>
      </c>
      <c r="I6" s="74">
        <v>4.5</v>
      </c>
      <c r="J6" s="75">
        <v>0.8</v>
      </c>
      <c r="K6" s="75"/>
      <c r="L6" s="75"/>
      <c r="M6" s="414"/>
      <c r="N6" s="423"/>
      <c r="O6" s="417">
        <f t="shared" ref="O6:O37" si="0">IF(K6=0,J6,(IF(L6=0,(J6+K6)/2,(IF(M6=0,(J6+K6+L6)/3,(SUM(J6:M6)-MAX(J6:M6)-MIN(J6:M6))/2)))))</f>
        <v>0.8</v>
      </c>
      <c r="P6" s="506">
        <f>IF(O6&gt;0.01,10,0)</f>
        <v>10</v>
      </c>
      <c r="Q6" s="256">
        <f>IF(O6&gt;P6,"0",P6-O6)</f>
        <v>9.1999999999999993</v>
      </c>
      <c r="R6" s="359">
        <f t="shared" ref="R6:R29" si="1">IF(AND(I6&gt;0,J6=0,K6=0,L6=0,M6=0),"0,000",ROUNDDOWN(I6+Q6-N6,3))</f>
        <v>13.7</v>
      </c>
      <c r="S6" s="54">
        <f>((R6+R7)/2)</f>
        <v>13.35</v>
      </c>
      <c r="T6" s="2"/>
      <c r="U6" s="2"/>
      <c r="V6" s="2"/>
      <c r="W6" s="2"/>
      <c r="X6" s="2"/>
      <c r="Y6" s="2"/>
      <c r="Z6" s="2"/>
      <c r="AA6" s="2"/>
      <c r="AB6" s="2"/>
    </row>
    <row r="7" spans="1:28" ht="12" customHeight="1" x14ac:dyDescent="0.2">
      <c r="A7" s="98">
        <f>Namen!B30</f>
        <v>8</v>
      </c>
      <c r="B7" s="68"/>
      <c r="C7" s="69"/>
      <c r="D7" s="69"/>
      <c r="E7" s="70"/>
      <c r="F7" s="405">
        <f>Namen!B30</f>
        <v>8</v>
      </c>
      <c r="G7" s="10">
        <f>Namen!L30</f>
        <v>0</v>
      </c>
      <c r="H7" s="360" t="s">
        <v>116</v>
      </c>
      <c r="I7" s="60">
        <v>4.8</v>
      </c>
      <c r="J7" s="61">
        <v>1.8</v>
      </c>
      <c r="K7" s="61"/>
      <c r="L7" s="61"/>
      <c r="M7" s="415"/>
      <c r="N7" s="424"/>
      <c r="O7" s="418">
        <f t="shared" si="0"/>
        <v>1.8</v>
      </c>
      <c r="P7" s="507">
        <f t="shared" ref="P7:P65" si="2">IF(O7&gt;0.01,10,0)</f>
        <v>10</v>
      </c>
      <c r="Q7" s="106">
        <f t="shared" ref="Q7:Q65" si="3">IF(O7&gt;P7,"0",P7-O7)</f>
        <v>8.1999999999999993</v>
      </c>
      <c r="R7" s="358">
        <f t="shared" si="1"/>
        <v>13</v>
      </c>
      <c r="S7" s="54"/>
      <c r="T7" s="2"/>
      <c r="U7" s="2"/>
      <c r="V7" s="2"/>
      <c r="W7" s="2"/>
      <c r="X7" s="2"/>
      <c r="Y7" s="2"/>
      <c r="Z7" s="2"/>
      <c r="AA7" s="2"/>
      <c r="AB7" s="2"/>
    </row>
    <row r="8" spans="1:28" ht="12" customHeight="1" x14ac:dyDescent="0.2">
      <c r="A8" s="94">
        <f>Namen!B31</f>
        <v>9</v>
      </c>
      <c r="B8" s="386" t="str">
        <f>Namen!C31</f>
        <v>Stacey van Oene</v>
      </c>
      <c r="C8" s="377" t="str">
        <f>Namen!D31</f>
        <v>Olvo</v>
      </c>
      <c r="D8" s="377" t="str">
        <f>Namen!G31</f>
        <v>pre pre instap 2</v>
      </c>
      <c r="E8" s="361" t="str">
        <f>Namen!H31</f>
        <v>D4</v>
      </c>
      <c r="F8" s="406">
        <f>Namen!B31</f>
        <v>9</v>
      </c>
      <c r="G8" s="381">
        <f>Namen!L31</f>
        <v>0</v>
      </c>
      <c r="H8" s="380" t="s">
        <v>115</v>
      </c>
      <c r="I8" s="74">
        <v>4.5</v>
      </c>
      <c r="J8" s="75">
        <v>2</v>
      </c>
      <c r="K8" s="75"/>
      <c r="L8" s="75"/>
      <c r="M8" s="414"/>
      <c r="N8" s="425"/>
      <c r="O8" s="419">
        <f t="shared" si="0"/>
        <v>2</v>
      </c>
      <c r="P8" s="506">
        <f t="shared" si="2"/>
        <v>10</v>
      </c>
      <c r="Q8" s="107">
        <f t="shared" si="3"/>
        <v>8</v>
      </c>
      <c r="R8" s="359">
        <f t="shared" si="1"/>
        <v>12.5</v>
      </c>
      <c r="S8" s="53">
        <f>((R8+R9)/2)</f>
        <v>12.6</v>
      </c>
      <c r="T8" s="2"/>
      <c r="U8" s="2"/>
      <c r="V8" s="2"/>
      <c r="W8" s="2"/>
      <c r="X8" s="2"/>
      <c r="Y8" s="2"/>
      <c r="Z8" s="2"/>
      <c r="AA8" s="2"/>
      <c r="AB8" s="2"/>
    </row>
    <row r="9" spans="1:28" ht="12" customHeight="1" x14ac:dyDescent="0.2">
      <c r="A9" s="96">
        <f>Namen!B31</f>
        <v>9</v>
      </c>
      <c r="B9" s="71"/>
      <c r="C9" s="72"/>
      <c r="D9" s="72"/>
      <c r="E9" s="73"/>
      <c r="F9" s="411">
        <f>Namen!B31</f>
        <v>9</v>
      </c>
      <c r="G9" s="9">
        <f>Namen!L31</f>
        <v>0</v>
      </c>
      <c r="H9" s="360" t="s">
        <v>116</v>
      </c>
      <c r="I9" s="60">
        <v>4.5</v>
      </c>
      <c r="J9" s="61">
        <v>1.8</v>
      </c>
      <c r="K9" s="61"/>
      <c r="L9" s="61"/>
      <c r="M9" s="415"/>
      <c r="N9" s="424"/>
      <c r="O9" s="418">
        <f t="shared" si="0"/>
        <v>1.8</v>
      </c>
      <c r="P9" s="507">
        <f t="shared" si="2"/>
        <v>10</v>
      </c>
      <c r="Q9" s="106">
        <f t="shared" si="3"/>
        <v>8.1999999999999993</v>
      </c>
      <c r="R9" s="358">
        <f t="shared" si="1"/>
        <v>12.7</v>
      </c>
      <c r="S9" s="54"/>
      <c r="T9" s="2"/>
      <c r="U9" s="2"/>
      <c r="V9" s="2"/>
      <c r="W9" s="2"/>
      <c r="X9" s="2"/>
      <c r="Y9" s="2"/>
      <c r="Z9" s="2"/>
      <c r="AA9" s="2"/>
      <c r="AB9" s="2"/>
    </row>
    <row r="10" spans="1:28" ht="12" customHeight="1" x14ac:dyDescent="0.2">
      <c r="A10" s="97">
        <f>Namen!B32</f>
        <v>10</v>
      </c>
      <c r="B10" s="387" t="str">
        <f>Namen!C32</f>
        <v>Julianne Klein Nagelvoort</v>
      </c>
      <c r="C10" s="383" t="str">
        <f>Namen!D32</f>
        <v>Olvo</v>
      </c>
      <c r="D10" s="383" t="str">
        <f>Namen!G32</f>
        <v>pre pre instap 2</v>
      </c>
      <c r="E10" s="384" t="str">
        <f>Namen!H32</f>
        <v>D4</v>
      </c>
      <c r="F10" s="406">
        <f>Namen!B32</f>
        <v>10</v>
      </c>
      <c r="G10" s="385">
        <f>Namen!L32</f>
        <v>0</v>
      </c>
      <c r="H10" s="380" t="s">
        <v>115</v>
      </c>
      <c r="I10" s="74">
        <v>4.5</v>
      </c>
      <c r="J10" s="75">
        <v>3.1</v>
      </c>
      <c r="K10" s="75"/>
      <c r="L10" s="75"/>
      <c r="M10" s="414"/>
      <c r="N10" s="425"/>
      <c r="O10" s="419">
        <f t="shared" si="0"/>
        <v>3.1</v>
      </c>
      <c r="P10" s="506">
        <f t="shared" si="2"/>
        <v>10</v>
      </c>
      <c r="Q10" s="107">
        <f t="shared" si="3"/>
        <v>6.9</v>
      </c>
      <c r="R10" s="359">
        <f t="shared" si="1"/>
        <v>11.4</v>
      </c>
      <c r="S10" s="53">
        <f>((R10+R11)/2)</f>
        <v>12.05</v>
      </c>
      <c r="T10" s="2"/>
      <c r="U10" s="2"/>
      <c r="V10" s="2"/>
      <c r="W10" s="2"/>
      <c r="X10" s="2"/>
      <c r="Y10" s="2"/>
      <c r="Z10" s="2"/>
      <c r="AA10" s="2"/>
      <c r="AB10" s="2"/>
    </row>
    <row r="11" spans="1:28" ht="12" customHeight="1" x14ac:dyDescent="0.2">
      <c r="A11" s="98">
        <f>Namen!B32</f>
        <v>10</v>
      </c>
      <c r="B11" s="68"/>
      <c r="C11" s="69"/>
      <c r="D11" s="69"/>
      <c r="E11" s="70"/>
      <c r="F11" s="412">
        <f>Namen!B32</f>
        <v>10</v>
      </c>
      <c r="G11" s="10">
        <f>Namen!L32</f>
        <v>0</v>
      </c>
      <c r="H11" s="360" t="s">
        <v>116</v>
      </c>
      <c r="I11" s="60">
        <v>4.8</v>
      </c>
      <c r="J11" s="61">
        <v>2.1</v>
      </c>
      <c r="K11" s="61"/>
      <c r="L11" s="61"/>
      <c r="M11" s="415"/>
      <c r="N11" s="424"/>
      <c r="O11" s="418">
        <f t="shared" si="0"/>
        <v>2.1</v>
      </c>
      <c r="P11" s="507">
        <f t="shared" si="2"/>
        <v>10</v>
      </c>
      <c r="Q11" s="106">
        <f t="shared" si="3"/>
        <v>7.9</v>
      </c>
      <c r="R11" s="358">
        <f t="shared" si="1"/>
        <v>12.7</v>
      </c>
      <c r="S11" s="54"/>
      <c r="T11" s="2"/>
      <c r="U11" s="2"/>
      <c r="V11" s="2"/>
      <c r="W11" s="2"/>
      <c r="X11" s="2"/>
      <c r="Y11" s="2"/>
      <c r="Z11" s="2"/>
      <c r="AA11" s="2"/>
      <c r="AB11" s="2"/>
    </row>
    <row r="12" spans="1:28" ht="12" customHeight="1" x14ac:dyDescent="0.2">
      <c r="A12" s="94">
        <f>Namen!B33</f>
        <v>11</v>
      </c>
      <c r="B12" s="386" t="str">
        <f>Namen!C33</f>
        <v>Lara Chrispijn</v>
      </c>
      <c r="C12" s="377" t="str">
        <f>Namen!D33</f>
        <v>Olvo</v>
      </c>
      <c r="D12" s="377" t="str">
        <f>Namen!G33</f>
        <v>pre pre instap 2</v>
      </c>
      <c r="E12" s="361" t="str">
        <f>Namen!H33</f>
        <v>D4</v>
      </c>
      <c r="F12" s="406">
        <f>Namen!B33</f>
        <v>11</v>
      </c>
      <c r="G12" s="381">
        <f>Namen!L33</f>
        <v>0</v>
      </c>
      <c r="H12" s="380" t="s">
        <v>115</v>
      </c>
      <c r="I12" s="74">
        <v>4.2</v>
      </c>
      <c r="J12" s="75">
        <v>1.5</v>
      </c>
      <c r="K12" s="75"/>
      <c r="L12" s="75"/>
      <c r="M12" s="414"/>
      <c r="N12" s="425"/>
      <c r="O12" s="419">
        <f t="shared" si="0"/>
        <v>1.5</v>
      </c>
      <c r="P12" s="506">
        <f t="shared" si="2"/>
        <v>10</v>
      </c>
      <c r="Q12" s="107">
        <f t="shared" si="3"/>
        <v>8.5</v>
      </c>
      <c r="R12" s="359">
        <f t="shared" si="1"/>
        <v>12.7</v>
      </c>
      <c r="S12" s="53">
        <f>((R12+R13)/2)</f>
        <v>12.45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ht="12" customHeight="1" x14ac:dyDescent="0.2">
      <c r="A13" s="98">
        <f>Namen!B33</f>
        <v>11</v>
      </c>
      <c r="B13" s="371"/>
      <c r="C13" s="69"/>
      <c r="D13" s="69"/>
      <c r="E13" s="70"/>
      <c r="F13" s="405">
        <f>Namen!B33</f>
        <v>11</v>
      </c>
      <c r="G13" s="10">
        <f>Namen!L33</f>
        <v>0</v>
      </c>
      <c r="H13" s="360" t="s">
        <v>116</v>
      </c>
      <c r="I13" s="60">
        <v>4.5</v>
      </c>
      <c r="J13" s="61">
        <v>2.2999999999999998</v>
      </c>
      <c r="K13" s="61"/>
      <c r="L13" s="61"/>
      <c r="M13" s="415"/>
      <c r="N13" s="424"/>
      <c r="O13" s="418">
        <f t="shared" si="0"/>
        <v>2.2999999999999998</v>
      </c>
      <c r="P13" s="507">
        <f t="shared" si="2"/>
        <v>10</v>
      </c>
      <c r="Q13" s="106">
        <f t="shared" si="3"/>
        <v>7.7</v>
      </c>
      <c r="R13" s="358">
        <f t="shared" si="1"/>
        <v>12.2</v>
      </c>
      <c r="S13" s="54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 x14ac:dyDescent="0.2">
      <c r="A14" s="94">
        <f>Namen!B34</f>
        <v>0</v>
      </c>
      <c r="B14" s="386">
        <f>Namen!C34</f>
        <v>0</v>
      </c>
      <c r="C14" s="377">
        <f>Namen!D34</f>
        <v>0</v>
      </c>
      <c r="D14" s="377">
        <f>Namen!G34</f>
        <v>0</v>
      </c>
      <c r="E14" s="361">
        <f>Namen!H34</f>
        <v>0</v>
      </c>
      <c r="F14" s="407">
        <f>Namen!B34</f>
        <v>0</v>
      </c>
      <c r="G14" s="381">
        <f>Namen!L34</f>
        <v>0</v>
      </c>
      <c r="H14" s="380" t="s">
        <v>115</v>
      </c>
      <c r="I14" s="74"/>
      <c r="J14" s="75"/>
      <c r="K14" s="75"/>
      <c r="L14" s="75"/>
      <c r="M14" s="414"/>
      <c r="N14" s="425"/>
      <c r="O14" s="419">
        <f t="shared" si="0"/>
        <v>0</v>
      </c>
      <c r="P14" s="506">
        <f t="shared" si="2"/>
        <v>0</v>
      </c>
      <c r="Q14" s="107">
        <f t="shared" si="3"/>
        <v>0</v>
      </c>
      <c r="R14" s="359">
        <f t="shared" si="1"/>
        <v>0</v>
      </c>
      <c r="S14" s="53">
        <f>((R14+R15)/2)</f>
        <v>0</v>
      </c>
      <c r="T14" s="2"/>
      <c r="U14" s="2"/>
      <c r="V14" s="2"/>
      <c r="W14" s="2"/>
      <c r="X14" s="2"/>
      <c r="Y14" s="2"/>
      <c r="Z14" s="2"/>
      <c r="AA14" s="2"/>
      <c r="AB14" s="2"/>
    </row>
    <row r="15" spans="1:28" ht="12" customHeight="1" x14ac:dyDescent="0.2">
      <c r="A15" s="98">
        <f>Namen!B34</f>
        <v>0</v>
      </c>
      <c r="B15" s="371"/>
      <c r="C15" s="69"/>
      <c r="D15" s="69"/>
      <c r="E15" s="70"/>
      <c r="F15" s="405">
        <f>Namen!B34</f>
        <v>0</v>
      </c>
      <c r="G15" s="10">
        <f>Namen!L34</f>
        <v>0</v>
      </c>
      <c r="H15" s="362" t="s">
        <v>116</v>
      </c>
      <c r="I15" s="60"/>
      <c r="J15" s="61"/>
      <c r="K15" s="61"/>
      <c r="L15" s="61"/>
      <c r="M15" s="415"/>
      <c r="N15" s="424"/>
      <c r="O15" s="418">
        <f t="shared" si="0"/>
        <v>0</v>
      </c>
      <c r="P15" s="507">
        <f t="shared" si="2"/>
        <v>0</v>
      </c>
      <c r="Q15" s="106">
        <f t="shared" si="3"/>
        <v>0</v>
      </c>
      <c r="R15" s="358">
        <f t="shared" si="1"/>
        <v>0</v>
      </c>
      <c r="S15" s="54"/>
      <c r="T15" s="2"/>
      <c r="U15" s="2"/>
      <c r="V15" s="2"/>
      <c r="W15" s="2"/>
      <c r="X15" s="2"/>
      <c r="Y15" s="2"/>
      <c r="Z15" s="2"/>
      <c r="AA15" s="2"/>
      <c r="AB15" s="2"/>
    </row>
    <row r="16" spans="1:28" ht="12" customHeight="1" x14ac:dyDescent="0.2">
      <c r="A16" s="94">
        <f>Namen!B35</f>
        <v>0</v>
      </c>
      <c r="B16" s="386">
        <f>Namen!C35</f>
        <v>0</v>
      </c>
      <c r="C16" s="377">
        <f>Namen!D35</f>
        <v>0</v>
      </c>
      <c r="D16" s="377">
        <f>Namen!G35</f>
        <v>0</v>
      </c>
      <c r="E16" s="361">
        <f>Namen!H35</f>
        <v>0</v>
      </c>
      <c r="F16" s="407">
        <f>Namen!B35</f>
        <v>0</v>
      </c>
      <c r="G16" s="381">
        <f>Namen!L35</f>
        <v>0</v>
      </c>
      <c r="H16" s="380" t="s">
        <v>115</v>
      </c>
      <c r="I16" s="74"/>
      <c r="J16" s="75"/>
      <c r="K16" s="75"/>
      <c r="L16" s="75"/>
      <c r="M16" s="414"/>
      <c r="N16" s="425"/>
      <c r="O16" s="419">
        <f t="shared" si="0"/>
        <v>0</v>
      </c>
      <c r="P16" s="506">
        <f t="shared" si="2"/>
        <v>0</v>
      </c>
      <c r="Q16" s="107">
        <f t="shared" si="3"/>
        <v>0</v>
      </c>
      <c r="R16" s="357">
        <f t="shared" si="1"/>
        <v>0</v>
      </c>
      <c r="S16" s="53">
        <f>((R16+R17)/2)</f>
        <v>0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ht="12" customHeight="1" x14ac:dyDescent="0.2">
      <c r="A17" s="98">
        <f>Namen!B35</f>
        <v>0</v>
      </c>
      <c r="B17" s="371"/>
      <c r="C17" s="69"/>
      <c r="D17" s="69"/>
      <c r="E17" s="70"/>
      <c r="F17" s="405">
        <f>Namen!B35</f>
        <v>0</v>
      </c>
      <c r="G17" s="10">
        <f>Namen!L35</f>
        <v>0</v>
      </c>
      <c r="H17" s="362" t="s">
        <v>116</v>
      </c>
      <c r="I17" s="60"/>
      <c r="J17" s="61"/>
      <c r="K17" s="61"/>
      <c r="L17" s="61"/>
      <c r="M17" s="415"/>
      <c r="N17" s="424"/>
      <c r="O17" s="418">
        <f t="shared" si="0"/>
        <v>0</v>
      </c>
      <c r="P17" s="507">
        <f t="shared" si="2"/>
        <v>0</v>
      </c>
      <c r="Q17" s="106">
        <f t="shared" si="3"/>
        <v>0</v>
      </c>
      <c r="R17" s="358">
        <f t="shared" si="1"/>
        <v>0</v>
      </c>
      <c r="S17" s="54"/>
      <c r="T17" s="2"/>
      <c r="U17" s="2"/>
      <c r="V17" s="2"/>
      <c r="W17" s="2"/>
      <c r="X17" s="2"/>
      <c r="Y17" s="2"/>
      <c r="Z17" s="2"/>
      <c r="AA17" s="2"/>
      <c r="AB17" s="2"/>
    </row>
    <row r="18" spans="1:28" ht="12" customHeight="1" x14ac:dyDescent="0.2">
      <c r="A18" s="94">
        <f>Namen!B36</f>
        <v>0</v>
      </c>
      <c r="B18" s="386">
        <f>Namen!C36</f>
        <v>0</v>
      </c>
      <c r="C18" s="377">
        <f>Namen!D36</f>
        <v>0</v>
      </c>
      <c r="D18" s="377">
        <f>Namen!G36</f>
        <v>0</v>
      </c>
      <c r="E18" s="361">
        <f>Namen!H36</f>
        <v>0</v>
      </c>
      <c r="F18" s="407">
        <f>Namen!B36</f>
        <v>0</v>
      </c>
      <c r="G18" s="381">
        <f>Namen!L36</f>
        <v>0</v>
      </c>
      <c r="H18" s="380" t="s">
        <v>115</v>
      </c>
      <c r="I18" s="74"/>
      <c r="J18" s="75"/>
      <c r="K18" s="75"/>
      <c r="L18" s="75"/>
      <c r="M18" s="414"/>
      <c r="N18" s="425"/>
      <c r="O18" s="419">
        <f t="shared" si="0"/>
        <v>0</v>
      </c>
      <c r="P18" s="506">
        <f t="shared" si="2"/>
        <v>0</v>
      </c>
      <c r="Q18" s="107">
        <f t="shared" si="3"/>
        <v>0</v>
      </c>
      <c r="R18" s="357">
        <f t="shared" si="1"/>
        <v>0</v>
      </c>
      <c r="S18" s="53">
        <f>((R18+R19)/2)</f>
        <v>0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ht="12" customHeight="1" x14ac:dyDescent="0.2">
      <c r="A19" s="98">
        <f>Namen!B36</f>
        <v>0</v>
      </c>
      <c r="B19" s="371"/>
      <c r="C19" s="69"/>
      <c r="D19" s="69"/>
      <c r="E19" s="70"/>
      <c r="F19" s="405">
        <f>Namen!B36</f>
        <v>0</v>
      </c>
      <c r="G19" s="10">
        <f>Namen!L36</f>
        <v>0</v>
      </c>
      <c r="H19" s="362" t="s">
        <v>116</v>
      </c>
      <c r="I19" s="60"/>
      <c r="J19" s="61"/>
      <c r="K19" s="61"/>
      <c r="L19" s="61"/>
      <c r="M19" s="416"/>
      <c r="N19" s="244"/>
      <c r="O19" s="418">
        <f t="shared" si="0"/>
        <v>0</v>
      </c>
      <c r="P19" s="507">
        <f t="shared" si="2"/>
        <v>0</v>
      </c>
      <c r="Q19" s="106">
        <f t="shared" si="3"/>
        <v>0</v>
      </c>
      <c r="R19" s="358">
        <f t="shared" si="1"/>
        <v>0</v>
      </c>
      <c r="S19" s="54"/>
      <c r="T19" s="2"/>
      <c r="U19" s="2"/>
      <c r="V19" s="2"/>
      <c r="W19" s="2"/>
      <c r="X19" s="2"/>
      <c r="Y19" s="2"/>
      <c r="Z19" s="2"/>
      <c r="AA19" s="2"/>
      <c r="AB19" s="2"/>
    </row>
    <row r="20" spans="1:28" ht="12" customHeight="1" x14ac:dyDescent="0.2">
      <c r="A20" s="94">
        <f>Namen!B37</f>
        <v>0</v>
      </c>
      <c r="B20" s="386">
        <f>Namen!C37</f>
        <v>0</v>
      </c>
      <c r="C20" s="377">
        <f>Namen!D37</f>
        <v>0</v>
      </c>
      <c r="D20" s="377">
        <f>Namen!G37</f>
        <v>0</v>
      </c>
      <c r="E20" s="361">
        <f>Namen!H37</f>
        <v>0</v>
      </c>
      <c r="F20" s="407">
        <f>Namen!B37</f>
        <v>0</v>
      </c>
      <c r="G20" s="381">
        <f>Namen!L37</f>
        <v>0</v>
      </c>
      <c r="H20" s="380" t="s">
        <v>115</v>
      </c>
      <c r="I20" s="74"/>
      <c r="J20" s="75"/>
      <c r="K20" s="75"/>
      <c r="L20" s="75"/>
      <c r="M20" s="414"/>
      <c r="N20" s="425"/>
      <c r="O20" s="419">
        <f t="shared" si="0"/>
        <v>0</v>
      </c>
      <c r="P20" s="506">
        <f t="shared" si="2"/>
        <v>0</v>
      </c>
      <c r="Q20" s="107">
        <f t="shared" si="3"/>
        <v>0</v>
      </c>
      <c r="R20" s="357">
        <f t="shared" si="1"/>
        <v>0</v>
      </c>
      <c r="S20" s="53">
        <f>((R20+R21)/2)</f>
        <v>0</v>
      </c>
      <c r="T20" s="2"/>
      <c r="U20" s="2"/>
      <c r="V20" s="2"/>
      <c r="W20" s="2"/>
      <c r="X20" s="2"/>
      <c r="Y20" s="2"/>
      <c r="Z20" s="2"/>
      <c r="AA20" s="2"/>
      <c r="AB20" s="2"/>
    </row>
    <row r="21" spans="1:28" ht="12" customHeight="1" x14ac:dyDescent="0.2">
      <c r="A21" s="98">
        <f>Namen!B37</f>
        <v>0</v>
      </c>
      <c r="B21" s="371"/>
      <c r="C21" s="69"/>
      <c r="D21" s="69"/>
      <c r="E21" s="70"/>
      <c r="F21" s="405">
        <f>Namen!B37</f>
        <v>0</v>
      </c>
      <c r="G21" s="10">
        <f>Namen!L37</f>
        <v>0</v>
      </c>
      <c r="H21" s="362" t="s">
        <v>116</v>
      </c>
      <c r="I21" s="60"/>
      <c r="J21" s="61"/>
      <c r="K21" s="61"/>
      <c r="L21" s="61"/>
      <c r="M21" s="415"/>
      <c r="N21" s="424"/>
      <c r="O21" s="418">
        <f t="shared" si="0"/>
        <v>0</v>
      </c>
      <c r="P21" s="507">
        <f t="shared" si="2"/>
        <v>0</v>
      </c>
      <c r="Q21" s="106">
        <f t="shared" si="3"/>
        <v>0</v>
      </c>
      <c r="R21" s="358">
        <f t="shared" si="1"/>
        <v>0</v>
      </c>
      <c r="S21" s="54"/>
      <c r="T21" s="2"/>
      <c r="U21" s="2"/>
      <c r="V21" s="2"/>
      <c r="W21" s="2"/>
      <c r="X21" s="2"/>
      <c r="Y21" s="2"/>
      <c r="Z21" s="2"/>
      <c r="AA21" s="2"/>
      <c r="AB21" s="2"/>
    </row>
    <row r="22" spans="1:28" ht="12" customHeight="1" x14ac:dyDescent="0.2">
      <c r="A22" s="97">
        <f>Namen!B38</f>
        <v>0</v>
      </c>
      <c r="B22" s="387">
        <f>Namen!C38</f>
        <v>0</v>
      </c>
      <c r="C22" s="383">
        <f>Namen!D38</f>
        <v>0</v>
      </c>
      <c r="D22" s="383">
        <f>Namen!G38</f>
        <v>0</v>
      </c>
      <c r="E22" s="384">
        <f>Namen!H38</f>
        <v>0</v>
      </c>
      <c r="F22" s="406">
        <f>Namen!B38</f>
        <v>0</v>
      </c>
      <c r="G22" s="385">
        <f>Namen!L38</f>
        <v>0</v>
      </c>
      <c r="H22" s="388" t="s">
        <v>115</v>
      </c>
      <c r="I22" s="74"/>
      <c r="J22" s="75"/>
      <c r="K22" s="75"/>
      <c r="L22" s="75"/>
      <c r="M22" s="414"/>
      <c r="N22" s="425"/>
      <c r="O22" s="419">
        <f t="shared" si="0"/>
        <v>0</v>
      </c>
      <c r="P22" s="506">
        <f t="shared" si="2"/>
        <v>0</v>
      </c>
      <c r="Q22" s="107">
        <f t="shared" si="3"/>
        <v>0</v>
      </c>
      <c r="R22" s="357">
        <f t="shared" si="1"/>
        <v>0</v>
      </c>
      <c r="S22" s="53">
        <f>((R22+R23)/2)</f>
        <v>0</v>
      </c>
      <c r="T22" s="2"/>
      <c r="U22" s="2"/>
      <c r="V22" s="2"/>
      <c r="W22" s="2"/>
      <c r="X22" s="2"/>
      <c r="Y22" s="2"/>
      <c r="Z22" s="2"/>
      <c r="AA22" s="2"/>
      <c r="AB22" s="2"/>
    </row>
    <row r="23" spans="1:28" ht="12" customHeight="1" x14ac:dyDescent="0.2">
      <c r="A23" s="98">
        <f>Namen!B38</f>
        <v>0</v>
      </c>
      <c r="B23" s="371"/>
      <c r="C23" s="69"/>
      <c r="D23" s="69"/>
      <c r="E23" s="70"/>
      <c r="F23" s="405">
        <f>Namen!B38</f>
        <v>0</v>
      </c>
      <c r="G23" s="10">
        <f>Namen!L38</f>
        <v>0</v>
      </c>
      <c r="H23" s="362" t="s">
        <v>116</v>
      </c>
      <c r="I23" s="60"/>
      <c r="J23" s="61"/>
      <c r="K23" s="61"/>
      <c r="L23" s="61"/>
      <c r="M23" s="415"/>
      <c r="N23" s="424"/>
      <c r="O23" s="418">
        <f t="shared" si="0"/>
        <v>0</v>
      </c>
      <c r="P23" s="507">
        <f t="shared" si="2"/>
        <v>0</v>
      </c>
      <c r="Q23" s="106">
        <f t="shared" si="3"/>
        <v>0</v>
      </c>
      <c r="R23" s="358">
        <f t="shared" si="1"/>
        <v>0</v>
      </c>
      <c r="S23" s="54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 x14ac:dyDescent="0.2">
      <c r="A24" s="94">
        <f>Namen!B39</f>
        <v>0</v>
      </c>
      <c r="B24" s="386">
        <f>Namen!C39</f>
        <v>0</v>
      </c>
      <c r="C24" s="377">
        <f>Namen!D39</f>
        <v>0</v>
      </c>
      <c r="D24" s="377">
        <f>Namen!G39</f>
        <v>0</v>
      </c>
      <c r="E24" s="361">
        <f>Namen!H39</f>
        <v>0</v>
      </c>
      <c r="F24" s="407">
        <f>Namen!B39</f>
        <v>0</v>
      </c>
      <c r="G24" s="381">
        <f>Namen!L39</f>
        <v>0</v>
      </c>
      <c r="H24" s="380" t="s">
        <v>115</v>
      </c>
      <c r="I24" s="74"/>
      <c r="J24" s="75"/>
      <c r="K24" s="75"/>
      <c r="L24" s="75"/>
      <c r="M24" s="414"/>
      <c r="N24" s="425"/>
      <c r="O24" s="419">
        <f t="shared" si="0"/>
        <v>0</v>
      </c>
      <c r="P24" s="506">
        <f t="shared" si="2"/>
        <v>0</v>
      </c>
      <c r="Q24" s="107">
        <f t="shared" si="3"/>
        <v>0</v>
      </c>
      <c r="R24" s="357">
        <f t="shared" si="1"/>
        <v>0</v>
      </c>
      <c r="S24" s="53">
        <f>((R24+R25)/2)</f>
        <v>0</v>
      </c>
      <c r="T24" s="2"/>
      <c r="U24" s="2"/>
      <c r="V24" s="2"/>
      <c r="W24" s="2"/>
      <c r="X24" s="2"/>
      <c r="Y24" s="2"/>
      <c r="Z24" s="2"/>
      <c r="AA24" s="2"/>
      <c r="AB24" s="2"/>
    </row>
    <row r="25" spans="1:28" ht="12" customHeight="1" x14ac:dyDescent="0.2">
      <c r="A25" s="98">
        <f>Namen!B39</f>
        <v>0</v>
      </c>
      <c r="B25" s="371"/>
      <c r="C25" s="69"/>
      <c r="D25" s="69"/>
      <c r="E25" s="70"/>
      <c r="F25" s="405">
        <f>Namen!B39</f>
        <v>0</v>
      </c>
      <c r="G25" s="10">
        <f>Namen!L39</f>
        <v>0</v>
      </c>
      <c r="H25" s="362" t="s">
        <v>116</v>
      </c>
      <c r="I25" s="60"/>
      <c r="J25" s="61"/>
      <c r="K25" s="61"/>
      <c r="L25" s="61"/>
      <c r="M25" s="415"/>
      <c r="N25" s="424"/>
      <c r="O25" s="418">
        <f t="shared" si="0"/>
        <v>0</v>
      </c>
      <c r="P25" s="507">
        <f t="shared" si="2"/>
        <v>0</v>
      </c>
      <c r="Q25" s="106">
        <f t="shared" si="3"/>
        <v>0</v>
      </c>
      <c r="R25" s="358">
        <f t="shared" si="1"/>
        <v>0</v>
      </c>
      <c r="S25" s="54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 x14ac:dyDescent="0.2">
      <c r="A26" s="97">
        <f>Namen!B40</f>
        <v>0</v>
      </c>
      <c r="B26" s="387">
        <f>Namen!C40</f>
        <v>0</v>
      </c>
      <c r="C26" s="383">
        <f>Namen!D40</f>
        <v>0</v>
      </c>
      <c r="D26" s="383">
        <f>Namen!G40</f>
        <v>0</v>
      </c>
      <c r="E26" s="384">
        <f>Namen!H40</f>
        <v>0</v>
      </c>
      <c r="F26" s="406">
        <f>Namen!B40</f>
        <v>0</v>
      </c>
      <c r="G26" s="385">
        <f>Namen!L40</f>
        <v>0</v>
      </c>
      <c r="H26" s="388" t="s">
        <v>115</v>
      </c>
      <c r="I26" s="74"/>
      <c r="J26" s="75"/>
      <c r="K26" s="75"/>
      <c r="L26" s="75"/>
      <c r="M26" s="414"/>
      <c r="N26" s="425"/>
      <c r="O26" s="419">
        <f t="shared" si="0"/>
        <v>0</v>
      </c>
      <c r="P26" s="506">
        <f t="shared" si="2"/>
        <v>0</v>
      </c>
      <c r="Q26" s="107">
        <f t="shared" si="3"/>
        <v>0</v>
      </c>
      <c r="R26" s="357">
        <f t="shared" si="1"/>
        <v>0</v>
      </c>
      <c r="S26" s="53">
        <f>((R26+R27)/2)</f>
        <v>0</v>
      </c>
      <c r="T26" s="2"/>
      <c r="U26" s="2"/>
      <c r="V26" s="2"/>
      <c r="W26" s="2"/>
      <c r="X26" s="2"/>
      <c r="Y26" s="2"/>
      <c r="Z26" s="2"/>
      <c r="AA26" s="2"/>
      <c r="AB26" s="2"/>
    </row>
    <row r="27" spans="1:28" ht="12" customHeight="1" x14ac:dyDescent="0.2">
      <c r="A27" s="98">
        <f>Namen!B40</f>
        <v>0</v>
      </c>
      <c r="B27" s="371"/>
      <c r="C27" s="69"/>
      <c r="D27" s="69"/>
      <c r="E27" s="70"/>
      <c r="F27" s="405">
        <f>Namen!B40</f>
        <v>0</v>
      </c>
      <c r="G27" s="10">
        <f>Namen!L40</f>
        <v>0</v>
      </c>
      <c r="H27" s="362" t="s">
        <v>116</v>
      </c>
      <c r="I27" s="60"/>
      <c r="J27" s="61"/>
      <c r="K27" s="61"/>
      <c r="L27" s="61"/>
      <c r="M27" s="415"/>
      <c r="N27" s="424"/>
      <c r="O27" s="418">
        <f t="shared" si="0"/>
        <v>0</v>
      </c>
      <c r="P27" s="507">
        <f t="shared" si="2"/>
        <v>0</v>
      </c>
      <c r="Q27" s="106">
        <f t="shared" si="3"/>
        <v>0</v>
      </c>
      <c r="R27" s="358">
        <f t="shared" si="1"/>
        <v>0</v>
      </c>
      <c r="S27" s="54"/>
      <c r="T27" s="2"/>
      <c r="U27" s="2"/>
      <c r="V27" s="2"/>
      <c r="W27" s="2"/>
      <c r="X27" s="2"/>
      <c r="Y27" s="2"/>
      <c r="Z27" s="2"/>
      <c r="AA27" s="2"/>
      <c r="AB27" s="2"/>
    </row>
    <row r="28" spans="1:28" ht="12" customHeight="1" x14ac:dyDescent="0.2">
      <c r="A28" s="94">
        <f>Namen!B41</f>
        <v>0</v>
      </c>
      <c r="B28" s="386">
        <f>Namen!C41</f>
        <v>0</v>
      </c>
      <c r="C28" s="377">
        <f>Namen!D41</f>
        <v>0</v>
      </c>
      <c r="D28" s="377">
        <f>Namen!G41</f>
        <v>0</v>
      </c>
      <c r="E28" s="361">
        <f>Namen!H41</f>
        <v>0</v>
      </c>
      <c r="F28" s="407">
        <f>Namen!B41</f>
        <v>0</v>
      </c>
      <c r="G28" s="381">
        <f>Namen!L41</f>
        <v>0</v>
      </c>
      <c r="H28" s="380" t="s">
        <v>115</v>
      </c>
      <c r="I28" s="74"/>
      <c r="J28" s="75"/>
      <c r="K28" s="75"/>
      <c r="L28" s="75"/>
      <c r="M28" s="414"/>
      <c r="N28" s="425"/>
      <c r="O28" s="419">
        <f t="shared" si="0"/>
        <v>0</v>
      </c>
      <c r="P28" s="506">
        <f t="shared" si="2"/>
        <v>0</v>
      </c>
      <c r="Q28" s="107">
        <f t="shared" si="3"/>
        <v>0</v>
      </c>
      <c r="R28" s="357">
        <f t="shared" si="1"/>
        <v>0</v>
      </c>
      <c r="S28" s="53">
        <f>((R28+R29)/2)</f>
        <v>0</v>
      </c>
      <c r="T28" s="2"/>
      <c r="U28" s="2"/>
      <c r="V28" s="2"/>
      <c r="W28" s="2"/>
      <c r="X28" s="2"/>
      <c r="Y28" s="2"/>
      <c r="Z28" s="2"/>
      <c r="AA28" s="2"/>
      <c r="AB28" s="2"/>
    </row>
    <row r="29" spans="1:28" ht="12" customHeight="1" thickBot="1" x14ac:dyDescent="0.25">
      <c r="A29" s="363">
        <f>Namen!B41</f>
        <v>0</v>
      </c>
      <c r="B29" s="76"/>
      <c r="C29" s="77"/>
      <c r="D29" s="77"/>
      <c r="E29" s="78"/>
      <c r="F29" s="413">
        <f>Namen!B41</f>
        <v>0</v>
      </c>
      <c r="G29" s="79">
        <f>Namen!L41</f>
        <v>0</v>
      </c>
      <c r="H29" s="431" t="s">
        <v>116</v>
      </c>
      <c r="I29" s="85"/>
      <c r="J29" s="432"/>
      <c r="K29" s="432"/>
      <c r="L29" s="432"/>
      <c r="M29" s="433"/>
      <c r="N29" s="428"/>
      <c r="O29" s="103">
        <f t="shared" si="0"/>
        <v>0</v>
      </c>
      <c r="P29" s="508">
        <f t="shared" si="2"/>
        <v>0</v>
      </c>
      <c r="Q29" s="103">
        <f t="shared" si="3"/>
        <v>0</v>
      </c>
      <c r="R29" s="511">
        <f t="shared" si="1"/>
        <v>0</v>
      </c>
      <c r="S29" s="82"/>
      <c r="T29" s="83"/>
      <c r="U29" s="83"/>
      <c r="V29" s="2"/>
      <c r="W29" s="2"/>
      <c r="X29" s="2"/>
      <c r="Y29" s="2"/>
      <c r="Z29" s="2"/>
      <c r="AA29" s="2"/>
      <c r="AB29" s="2"/>
    </row>
    <row r="30" spans="1:28" ht="12" customHeight="1" x14ac:dyDescent="0.2">
      <c r="A30" s="94">
        <f>Namen!B42</f>
        <v>12</v>
      </c>
      <c r="B30" s="71" t="str">
        <f>Namen!C42</f>
        <v>Emma Wolf</v>
      </c>
      <c r="C30" s="72" t="str">
        <f>Namen!D42</f>
        <v>Olvo</v>
      </c>
      <c r="D30" s="72" t="str">
        <f>Namen!G42</f>
        <v>pre pre instap 1</v>
      </c>
      <c r="E30" s="73" t="str">
        <f>Namen!H42</f>
        <v>D4</v>
      </c>
      <c r="F30" s="409">
        <f>Namen!B42</f>
        <v>12</v>
      </c>
      <c r="G30" s="9">
        <f>Namen!L42</f>
        <v>0</v>
      </c>
      <c r="H30" s="62"/>
      <c r="I30" s="74">
        <v>4.5</v>
      </c>
      <c r="J30" s="75">
        <v>2.5</v>
      </c>
      <c r="K30" s="75"/>
      <c r="L30" s="75"/>
      <c r="M30" s="414"/>
      <c r="N30" s="425"/>
      <c r="O30" s="421">
        <f t="shared" si="0"/>
        <v>2.5</v>
      </c>
      <c r="P30" s="506">
        <f t="shared" si="2"/>
        <v>10</v>
      </c>
      <c r="Q30" s="104">
        <f t="shared" si="3"/>
        <v>7.5</v>
      </c>
      <c r="S30" s="50">
        <f t="shared" ref="S30:S65" si="4">IF((I30="0"),"0",ROUNDDOWN(I30+Q30-N30,3))</f>
        <v>12</v>
      </c>
      <c r="T30" s="2"/>
      <c r="U30" s="2"/>
      <c r="V30" s="2"/>
      <c r="W30" s="2"/>
      <c r="X30" s="2"/>
      <c r="Y30" s="2"/>
      <c r="Z30" s="2"/>
      <c r="AA30" s="2"/>
      <c r="AB30" s="2"/>
    </row>
    <row r="31" spans="1:28" ht="12" customHeight="1" x14ac:dyDescent="0.2">
      <c r="A31" s="100">
        <f>Namen!B43</f>
        <v>13</v>
      </c>
      <c r="B31" s="71" t="str">
        <f>Namen!C43</f>
        <v>Loïs Poppen</v>
      </c>
      <c r="C31" s="72" t="str">
        <f>Namen!D43</f>
        <v>Olvo</v>
      </c>
      <c r="D31" s="72" t="str">
        <f>Namen!G43</f>
        <v>pre pre instap 1</v>
      </c>
      <c r="E31" s="73" t="str">
        <f>Namen!H43</f>
        <v>D4</v>
      </c>
      <c r="F31" s="410">
        <f>Namen!B43</f>
        <v>13</v>
      </c>
      <c r="G31" s="9">
        <f>Namen!L43</f>
        <v>0</v>
      </c>
      <c r="H31" s="62"/>
      <c r="I31" s="74">
        <v>4.2</v>
      </c>
      <c r="J31" s="75">
        <v>1.8</v>
      </c>
      <c r="K31" s="75"/>
      <c r="L31" s="75"/>
      <c r="M31" s="414"/>
      <c r="N31" s="425"/>
      <c r="O31" s="422">
        <f t="shared" si="0"/>
        <v>1.8</v>
      </c>
      <c r="P31" s="506">
        <f t="shared" si="2"/>
        <v>10</v>
      </c>
      <c r="Q31" s="105">
        <f t="shared" si="3"/>
        <v>8.1999999999999993</v>
      </c>
      <c r="S31" s="50">
        <f t="shared" si="4"/>
        <v>12.4</v>
      </c>
      <c r="T31" s="2"/>
      <c r="U31" s="2"/>
      <c r="V31" s="2"/>
      <c r="W31" s="2"/>
      <c r="X31" s="2"/>
      <c r="Y31" s="2"/>
      <c r="Z31" s="2"/>
      <c r="AA31" s="2"/>
      <c r="AB31" s="2"/>
    </row>
    <row r="32" spans="1:28" ht="12" customHeight="1" x14ac:dyDescent="0.2">
      <c r="A32" s="100">
        <f>Namen!B44</f>
        <v>14</v>
      </c>
      <c r="B32" s="71" t="str">
        <f>Namen!C44</f>
        <v>Soraya van Dam</v>
      </c>
      <c r="C32" s="72" t="str">
        <f>Namen!D44</f>
        <v>Olvo</v>
      </c>
      <c r="D32" s="72" t="str">
        <f>Namen!G44</f>
        <v>pre pre instap 1</v>
      </c>
      <c r="E32" s="73" t="str">
        <f>Namen!H44</f>
        <v>D4</v>
      </c>
      <c r="F32" s="410">
        <f>Namen!B44</f>
        <v>14</v>
      </c>
      <c r="G32" s="9">
        <f>Namen!L44</f>
        <v>0</v>
      </c>
      <c r="H32" s="62"/>
      <c r="I32" s="74">
        <v>4.5</v>
      </c>
      <c r="J32" s="75">
        <v>2.2000000000000002</v>
      </c>
      <c r="K32" s="75"/>
      <c r="L32" s="75"/>
      <c r="M32" s="414"/>
      <c r="N32" s="425"/>
      <c r="O32" s="422">
        <f t="shared" si="0"/>
        <v>2.2000000000000002</v>
      </c>
      <c r="P32" s="506">
        <f t="shared" si="2"/>
        <v>10</v>
      </c>
      <c r="Q32" s="105">
        <f t="shared" si="3"/>
        <v>7.8</v>
      </c>
      <c r="S32" s="50">
        <f t="shared" si="4"/>
        <v>12.3</v>
      </c>
    </row>
    <row r="33" spans="1:21" ht="12" customHeight="1" x14ac:dyDescent="0.2">
      <c r="A33" s="100">
        <f>Namen!B45</f>
        <v>15</v>
      </c>
      <c r="B33" s="71" t="str">
        <f>Namen!C45</f>
        <v>Naomi Jonker</v>
      </c>
      <c r="C33" s="72" t="str">
        <f>Namen!D45</f>
        <v>Olvo</v>
      </c>
      <c r="D33" s="72" t="str">
        <f>Namen!G45</f>
        <v>pre pre instap 1</v>
      </c>
      <c r="E33" s="73" t="str">
        <f>Namen!H45</f>
        <v>D4</v>
      </c>
      <c r="F33" s="410">
        <f>Namen!B45</f>
        <v>15</v>
      </c>
      <c r="G33" s="9">
        <f>Namen!L45</f>
        <v>0</v>
      </c>
      <c r="H33" s="62"/>
      <c r="I33" s="74">
        <v>4.2</v>
      </c>
      <c r="J33" s="75">
        <v>2.4</v>
      </c>
      <c r="K33" s="75"/>
      <c r="L33" s="75"/>
      <c r="M33" s="414"/>
      <c r="N33" s="425"/>
      <c r="O33" s="422">
        <f t="shared" si="0"/>
        <v>2.4</v>
      </c>
      <c r="P33" s="506">
        <f t="shared" si="2"/>
        <v>10</v>
      </c>
      <c r="Q33" s="105">
        <f t="shared" si="3"/>
        <v>7.6</v>
      </c>
      <c r="S33" s="50">
        <f t="shared" si="4"/>
        <v>11.8</v>
      </c>
    </row>
    <row r="34" spans="1:21" ht="12" customHeight="1" x14ac:dyDescent="0.2">
      <c r="A34" s="100">
        <f>Namen!B46</f>
        <v>16</v>
      </c>
      <c r="B34" s="71" t="str">
        <f>Namen!C46</f>
        <v>Laurie van Pijkeren</v>
      </c>
      <c r="C34" s="72" t="str">
        <f>Namen!D46</f>
        <v>Olvo</v>
      </c>
      <c r="D34" s="72" t="str">
        <f>Namen!G46</f>
        <v>pre pre instap 1</v>
      </c>
      <c r="E34" s="73" t="str">
        <f>Namen!H46</f>
        <v>D4</v>
      </c>
      <c r="F34" s="410">
        <f>Namen!B46</f>
        <v>16</v>
      </c>
      <c r="G34" s="9">
        <f>Namen!L46</f>
        <v>0</v>
      </c>
      <c r="H34" s="62"/>
      <c r="I34" s="74">
        <v>4.5</v>
      </c>
      <c r="J34" s="75">
        <v>1.7</v>
      </c>
      <c r="K34" s="75"/>
      <c r="L34" s="75"/>
      <c r="M34" s="414"/>
      <c r="N34" s="425"/>
      <c r="O34" s="422">
        <f t="shared" si="0"/>
        <v>1.7</v>
      </c>
      <c r="P34" s="506">
        <f t="shared" si="2"/>
        <v>10</v>
      </c>
      <c r="Q34" s="105">
        <f t="shared" si="3"/>
        <v>8.3000000000000007</v>
      </c>
      <c r="S34" s="50">
        <f t="shared" si="4"/>
        <v>12.8</v>
      </c>
    </row>
    <row r="35" spans="1:21" ht="12" customHeight="1" x14ac:dyDescent="0.2">
      <c r="A35" s="100">
        <f>Namen!B47</f>
        <v>0</v>
      </c>
      <c r="B35" s="71">
        <f>Namen!C47</f>
        <v>0</v>
      </c>
      <c r="C35" s="72">
        <f>Namen!D47</f>
        <v>0</v>
      </c>
      <c r="D35" s="72">
        <f>Namen!G47</f>
        <v>0</v>
      </c>
      <c r="E35" s="73">
        <f>Namen!H47</f>
        <v>0</v>
      </c>
      <c r="F35" s="410">
        <f>Namen!B47</f>
        <v>0</v>
      </c>
      <c r="G35" s="9">
        <f>Namen!L47</f>
        <v>0</v>
      </c>
      <c r="H35" s="62"/>
      <c r="I35" s="74"/>
      <c r="J35" s="75"/>
      <c r="K35" s="75"/>
      <c r="L35" s="75"/>
      <c r="M35" s="414"/>
      <c r="N35" s="425"/>
      <c r="O35" s="422">
        <f t="shared" si="0"/>
        <v>0</v>
      </c>
      <c r="P35" s="506">
        <f t="shared" si="2"/>
        <v>0</v>
      </c>
      <c r="Q35" s="105">
        <f t="shared" si="3"/>
        <v>0</v>
      </c>
      <c r="S35" s="50">
        <f t="shared" si="4"/>
        <v>0</v>
      </c>
    </row>
    <row r="36" spans="1:21" ht="12" customHeight="1" x14ac:dyDescent="0.2">
      <c r="A36" s="100">
        <f>Namen!B48</f>
        <v>0</v>
      </c>
      <c r="B36" s="71">
        <f>Namen!C48</f>
        <v>0</v>
      </c>
      <c r="C36" s="72">
        <f>Namen!D48</f>
        <v>0</v>
      </c>
      <c r="D36" s="72">
        <f>Namen!G48</f>
        <v>0</v>
      </c>
      <c r="E36" s="73">
        <f>Namen!H48</f>
        <v>0</v>
      </c>
      <c r="F36" s="410">
        <f>Namen!B48</f>
        <v>0</v>
      </c>
      <c r="G36" s="9">
        <f>Namen!L48</f>
        <v>0</v>
      </c>
      <c r="H36" s="62"/>
      <c r="I36" s="74"/>
      <c r="J36" s="75"/>
      <c r="K36" s="75"/>
      <c r="L36" s="75"/>
      <c r="M36" s="414"/>
      <c r="N36" s="425"/>
      <c r="O36" s="422">
        <f t="shared" si="0"/>
        <v>0</v>
      </c>
      <c r="P36" s="506">
        <f t="shared" si="2"/>
        <v>0</v>
      </c>
      <c r="Q36" s="105">
        <f t="shared" si="3"/>
        <v>0</v>
      </c>
      <c r="S36" s="50">
        <f t="shared" si="4"/>
        <v>0</v>
      </c>
    </row>
    <row r="37" spans="1:21" ht="12" customHeight="1" x14ac:dyDescent="0.2">
      <c r="A37" s="100">
        <f>Namen!B49</f>
        <v>0</v>
      </c>
      <c r="B37" s="71">
        <f>Namen!C49</f>
        <v>0</v>
      </c>
      <c r="C37" s="72">
        <f>Namen!D49</f>
        <v>0</v>
      </c>
      <c r="D37" s="72">
        <f>Namen!G49</f>
        <v>0</v>
      </c>
      <c r="E37" s="73">
        <f>Namen!H49</f>
        <v>0</v>
      </c>
      <c r="F37" s="410">
        <f>Namen!B49</f>
        <v>0</v>
      </c>
      <c r="G37" s="9">
        <f>Namen!L49</f>
        <v>0</v>
      </c>
      <c r="H37" s="62"/>
      <c r="I37" s="74"/>
      <c r="J37" s="75"/>
      <c r="K37" s="75"/>
      <c r="L37" s="75"/>
      <c r="M37" s="414"/>
      <c r="N37" s="425"/>
      <c r="O37" s="422">
        <f t="shared" si="0"/>
        <v>0</v>
      </c>
      <c r="P37" s="506">
        <f t="shared" si="2"/>
        <v>0</v>
      </c>
      <c r="Q37" s="105">
        <f t="shared" si="3"/>
        <v>0</v>
      </c>
      <c r="S37" s="50">
        <f t="shared" si="4"/>
        <v>0</v>
      </c>
    </row>
    <row r="38" spans="1:21" ht="12" customHeight="1" x14ac:dyDescent="0.2">
      <c r="A38" s="100">
        <f>Namen!B50</f>
        <v>0</v>
      </c>
      <c r="B38" s="71">
        <f>Namen!C50</f>
        <v>0</v>
      </c>
      <c r="C38" s="72">
        <f>Namen!D50</f>
        <v>0</v>
      </c>
      <c r="D38" s="72">
        <f>Namen!G50</f>
        <v>0</v>
      </c>
      <c r="E38" s="73">
        <f>Namen!H50</f>
        <v>0</v>
      </c>
      <c r="F38" s="410">
        <f>Namen!B50</f>
        <v>0</v>
      </c>
      <c r="G38" s="9">
        <f>Namen!L50</f>
        <v>0</v>
      </c>
      <c r="H38" s="62"/>
      <c r="I38" s="74"/>
      <c r="J38" s="75"/>
      <c r="K38" s="75"/>
      <c r="L38" s="75"/>
      <c r="M38" s="414"/>
      <c r="N38" s="425"/>
      <c r="O38" s="422">
        <f t="shared" ref="O38:O65" si="5">IF(K38=0,J38,(IF(L38=0,(J38+K38)/2,(IF(M38=0,(J38+K38+L38)/3,(SUM(J38:M38)-MAX(J38:M38)-MIN(J38:M38))/2)))))</f>
        <v>0</v>
      </c>
      <c r="P38" s="506">
        <f t="shared" si="2"/>
        <v>0</v>
      </c>
      <c r="Q38" s="105">
        <f t="shared" si="3"/>
        <v>0</v>
      </c>
      <c r="S38" s="50">
        <f t="shared" si="4"/>
        <v>0</v>
      </c>
    </row>
    <row r="39" spans="1:21" ht="12" customHeight="1" x14ac:dyDescent="0.2">
      <c r="A39" s="100">
        <f>Namen!B51</f>
        <v>0</v>
      </c>
      <c r="B39" s="71">
        <f>Namen!C51</f>
        <v>0</v>
      </c>
      <c r="C39" s="72">
        <f>Namen!D51</f>
        <v>0</v>
      </c>
      <c r="D39" s="72">
        <f>Namen!G51</f>
        <v>0</v>
      </c>
      <c r="E39" s="73">
        <f>Namen!H51</f>
        <v>0</v>
      </c>
      <c r="F39" s="410">
        <f>Namen!B51</f>
        <v>0</v>
      </c>
      <c r="G39" s="9">
        <f>Namen!L51</f>
        <v>0</v>
      </c>
      <c r="H39" s="62"/>
      <c r="I39" s="74"/>
      <c r="J39" s="75"/>
      <c r="K39" s="75"/>
      <c r="L39" s="75"/>
      <c r="M39" s="414"/>
      <c r="N39" s="425"/>
      <c r="O39" s="422">
        <f t="shared" si="5"/>
        <v>0</v>
      </c>
      <c r="P39" s="506">
        <f t="shared" si="2"/>
        <v>0</v>
      </c>
      <c r="Q39" s="105">
        <f t="shared" si="3"/>
        <v>0</v>
      </c>
      <c r="S39" s="50">
        <f t="shared" si="4"/>
        <v>0</v>
      </c>
    </row>
    <row r="40" spans="1:21" ht="12" customHeight="1" x14ac:dyDescent="0.2">
      <c r="A40" s="100">
        <f>Namen!B52</f>
        <v>0</v>
      </c>
      <c r="B40" s="71">
        <f>Namen!C52</f>
        <v>0</v>
      </c>
      <c r="C40" s="72">
        <f>Namen!D52</f>
        <v>0</v>
      </c>
      <c r="D40" s="72">
        <f>Namen!G52</f>
        <v>0</v>
      </c>
      <c r="E40" s="73">
        <f>Namen!H52</f>
        <v>0</v>
      </c>
      <c r="F40" s="410">
        <f>Namen!B52</f>
        <v>0</v>
      </c>
      <c r="G40" s="9">
        <f>Namen!L52</f>
        <v>0</v>
      </c>
      <c r="H40" s="62"/>
      <c r="I40" s="74"/>
      <c r="J40" s="75"/>
      <c r="K40" s="75"/>
      <c r="L40" s="75"/>
      <c r="M40" s="414"/>
      <c r="N40" s="425"/>
      <c r="O40" s="422">
        <f t="shared" si="5"/>
        <v>0</v>
      </c>
      <c r="P40" s="506">
        <f t="shared" si="2"/>
        <v>0</v>
      </c>
      <c r="Q40" s="105">
        <f t="shared" si="3"/>
        <v>0</v>
      </c>
      <c r="S40" s="50">
        <f t="shared" si="4"/>
        <v>0</v>
      </c>
    </row>
    <row r="41" spans="1:21" ht="12" customHeight="1" thickBot="1" x14ac:dyDescent="0.25">
      <c r="A41" s="99">
        <f>Namen!B53</f>
        <v>0</v>
      </c>
      <c r="B41" s="76">
        <f>Namen!C53</f>
        <v>0</v>
      </c>
      <c r="C41" s="77">
        <f>Namen!D53</f>
        <v>0</v>
      </c>
      <c r="D41" s="77">
        <f>Namen!G53</f>
        <v>0</v>
      </c>
      <c r="E41" s="78">
        <f>Namen!H53</f>
        <v>0</v>
      </c>
      <c r="F41" s="408">
        <f>Namen!B53</f>
        <v>0</v>
      </c>
      <c r="G41" s="79">
        <f>Namen!L53</f>
        <v>0</v>
      </c>
      <c r="H41" s="84"/>
      <c r="I41" s="80"/>
      <c r="J41" s="81"/>
      <c r="K41" s="81"/>
      <c r="L41" s="81"/>
      <c r="M41" s="426"/>
      <c r="N41" s="427"/>
      <c r="O41" s="420">
        <f t="shared" si="5"/>
        <v>0</v>
      </c>
      <c r="P41" s="509">
        <f t="shared" si="2"/>
        <v>0</v>
      </c>
      <c r="Q41" s="103">
        <f t="shared" si="3"/>
        <v>0</v>
      </c>
      <c r="R41" s="51"/>
      <c r="S41" s="86">
        <f t="shared" si="4"/>
        <v>0</v>
      </c>
      <c r="T41" s="51"/>
      <c r="U41" s="51"/>
    </row>
    <row r="42" spans="1:21" ht="12" customHeight="1" x14ac:dyDescent="0.2">
      <c r="A42" s="94">
        <f>Namen!B6</f>
        <v>1</v>
      </c>
      <c r="B42" s="71" t="str">
        <f>Namen!C6</f>
        <v>Merel Mooibroek</v>
      </c>
      <c r="C42" s="72" t="str">
        <f>Namen!D6</f>
        <v>Olvo</v>
      </c>
      <c r="D42" s="72" t="str">
        <f>Namen!G6</f>
        <v xml:space="preserve">Instap </v>
      </c>
      <c r="E42" s="73" t="str">
        <f>Namen!H6</f>
        <v>D4</v>
      </c>
      <c r="F42" s="409">
        <f>Namen!B6</f>
        <v>1</v>
      </c>
      <c r="G42" s="9">
        <f>Namen!L6</f>
        <v>0</v>
      </c>
      <c r="H42" s="7"/>
      <c r="I42" s="74">
        <v>5.0999999999999996</v>
      </c>
      <c r="J42" s="75">
        <v>1</v>
      </c>
      <c r="K42" s="75"/>
      <c r="L42" s="75"/>
      <c r="M42" s="414"/>
      <c r="N42" s="425"/>
      <c r="O42" s="421">
        <f t="shared" si="5"/>
        <v>1</v>
      </c>
      <c r="P42" s="506">
        <f t="shared" si="2"/>
        <v>10</v>
      </c>
      <c r="Q42" s="104">
        <f t="shared" si="3"/>
        <v>9</v>
      </c>
      <c r="S42" s="50">
        <f t="shared" si="4"/>
        <v>14.1</v>
      </c>
    </row>
    <row r="43" spans="1:21" ht="12" customHeight="1" x14ac:dyDescent="0.2">
      <c r="A43" s="100">
        <f>Namen!B7</f>
        <v>2</v>
      </c>
      <c r="B43" s="71" t="str">
        <f>Namen!C7</f>
        <v>Jacolien André</v>
      </c>
      <c r="C43" s="72" t="str">
        <f>Namen!D7</f>
        <v>Olvo</v>
      </c>
      <c r="D43" s="72" t="str">
        <f>Namen!G7</f>
        <v xml:space="preserve">Instap </v>
      </c>
      <c r="E43" s="73" t="str">
        <f>Namen!H7</f>
        <v>D4</v>
      </c>
      <c r="F43" s="410">
        <f>Namen!B7</f>
        <v>2</v>
      </c>
      <c r="G43" s="9">
        <f>Namen!L7</f>
        <v>0</v>
      </c>
      <c r="H43" s="7"/>
      <c r="I43" s="74">
        <v>5.4</v>
      </c>
      <c r="J43" s="75">
        <v>2.1</v>
      </c>
      <c r="K43" s="75"/>
      <c r="L43" s="75"/>
      <c r="M43" s="414"/>
      <c r="N43" s="425"/>
      <c r="O43" s="422">
        <f t="shared" si="5"/>
        <v>2.1</v>
      </c>
      <c r="P43" s="506">
        <f t="shared" si="2"/>
        <v>10</v>
      </c>
      <c r="Q43" s="105">
        <f t="shared" si="3"/>
        <v>7.9</v>
      </c>
      <c r="S43" s="50">
        <f t="shared" si="4"/>
        <v>13.3</v>
      </c>
    </row>
    <row r="44" spans="1:21" ht="12" customHeight="1" x14ac:dyDescent="0.2">
      <c r="A44" s="100">
        <f>Namen!B8</f>
        <v>3</v>
      </c>
      <c r="B44" s="71" t="str">
        <f>Namen!C8</f>
        <v>Mirjam Kragt</v>
      </c>
      <c r="C44" s="72" t="str">
        <f>Namen!D8</f>
        <v>Olvo</v>
      </c>
      <c r="D44" s="72" t="str">
        <f>Namen!G8</f>
        <v xml:space="preserve">Instap </v>
      </c>
      <c r="E44" s="73" t="str">
        <f>Namen!H8</f>
        <v>D4</v>
      </c>
      <c r="F44" s="410">
        <f>Namen!B8</f>
        <v>3</v>
      </c>
      <c r="G44" s="9">
        <f>Namen!L8</f>
        <v>0</v>
      </c>
      <c r="H44" s="7"/>
      <c r="I44" s="74">
        <v>4.5</v>
      </c>
      <c r="J44" s="75">
        <v>2.7</v>
      </c>
      <c r="K44" s="75"/>
      <c r="L44" s="75"/>
      <c r="M44" s="414"/>
      <c r="N44" s="425"/>
      <c r="O44" s="422">
        <f t="shared" si="5"/>
        <v>2.7</v>
      </c>
      <c r="P44" s="506">
        <f t="shared" si="2"/>
        <v>10</v>
      </c>
      <c r="Q44" s="105">
        <f t="shared" si="3"/>
        <v>7.3</v>
      </c>
      <c r="S44" s="50">
        <f t="shared" si="4"/>
        <v>11.8</v>
      </c>
    </row>
    <row r="45" spans="1:21" ht="12" customHeight="1" x14ac:dyDescent="0.2">
      <c r="A45" s="100">
        <f>Namen!B9</f>
        <v>78</v>
      </c>
      <c r="B45" s="71" t="str">
        <f>Namen!C9</f>
        <v>Frensis de Groot</v>
      </c>
      <c r="C45" s="72" t="str">
        <f>Namen!D9</f>
        <v>Olvo</v>
      </c>
      <c r="D45" s="72" t="str">
        <f>Namen!G9</f>
        <v>pre pre instap 1</v>
      </c>
      <c r="E45" s="73" t="str">
        <f>Namen!H9</f>
        <v>D4</v>
      </c>
      <c r="F45" s="410">
        <f>Namen!B9</f>
        <v>78</v>
      </c>
      <c r="G45" s="9">
        <f>Namen!L9</f>
        <v>0</v>
      </c>
      <c r="H45" s="7"/>
      <c r="I45" s="74"/>
      <c r="J45" s="75"/>
      <c r="K45" s="75"/>
      <c r="L45" s="75"/>
      <c r="M45" s="414"/>
      <c r="N45" s="425"/>
      <c r="O45" s="422">
        <f t="shared" si="5"/>
        <v>0</v>
      </c>
      <c r="P45" s="506">
        <f t="shared" si="2"/>
        <v>0</v>
      </c>
      <c r="Q45" s="105">
        <f t="shared" si="3"/>
        <v>0</v>
      </c>
      <c r="S45" s="50">
        <f t="shared" si="4"/>
        <v>0</v>
      </c>
    </row>
    <row r="46" spans="1:21" ht="12" customHeight="1" x14ac:dyDescent="0.2">
      <c r="A46" s="100">
        <f>Namen!B10</f>
        <v>0</v>
      </c>
      <c r="B46" s="71">
        <f>Namen!C10</f>
        <v>0</v>
      </c>
      <c r="C46" s="72">
        <f>Namen!D10</f>
        <v>0</v>
      </c>
      <c r="D46" s="72">
        <f>Namen!G10</f>
        <v>0</v>
      </c>
      <c r="E46" s="73">
        <f>Namen!H10</f>
        <v>0</v>
      </c>
      <c r="F46" s="410">
        <f>Namen!B10</f>
        <v>0</v>
      </c>
      <c r="G46" s="9">
        <f>Namen!L10</f>
        <v>0</v>
      </c>
      <c r="H46" s="7"/>
      <c r="I46" s="74"/>
      <c r="J46" s="75"/>
      <c r="K46" s="75"/>
      <c r="L46" s="75"/>
      <c r="M46" s="414"/>
      <c r="N46" s="425"/>
      <c r="O46" s="422">
        <f t="shared" si="5"/>
        <v>0</v>
      </c>
      <c r="P46" s="506">
        <f t="shared" si="2"/>
        <v>0</v>
      </c>
      <c r="Q46" s="105">
        <f t="shared" si="3"/>
        <v>0</v>
      </c>
      <c r="S46" s="50">
        <f t="shared" si="4"/>
        <v>0</v>
      </c>
    </row>
    <row r="47" spans="1:21" ht="12" customHeight="1" x14ac:dyDescent="0.2">
      <c r="A47" s="100">
        <f>Namen!B11</f>
        <v>0</v>
      </c>
      <c r="B47" s="71">
        <f>Namen!C11</f>
        <v>0</v>
      </c>
      <c r="C47" s="72">
        <f>Namen!D11</f>
        <v>0</v>
      </c>
      <c r="D47" s="72">
        <f>Namen!G11</f>
        <v>0</v>
      </c>
      <c r="E47" s="73">
        <f>Namen!H11</f>
        <v>0</v>
      </c>
      <c r="F47" s="410">
        <f>Namen!B11</f>
        <v>0</v>
      </c>
      <c r="G47" s="9">
        <f>Namen!L11</f>
        <v>0</v>
      </c>
      <c r="H47" s="7"/>
      <c r="I47" s="74"/>
      <c r="J47" s="75"/>
      <c r="K47" s="75"/>
      <c r="L47" s="75"/>
      <c r="M47" s="414"/>
      <c r="N47" s="425"/>
      <c r="O47" s="422">
        <f t="shared" si="5"/>
        <v>0</v>
      </c>
      <c r="P47" s="506">
        <f t="shared" si="2"/>
        <v>0</v>
      </c>
      <c r="Q47" s="105">
        <f t="shared" si="3"/>
        <v>0</v>
      </c>
      <c r="S47" s="50">
        <f t="shared" si="4"/>
        <v>0</v>
      </c>
    </row>
    <row r="48" spans="1:21" ht="12" customHeight="1" x14ac:dyDescent="0.2">
      <c r="A48" s="100">
        <f>Namen!B12</f>
        <v>0</v>
      </c>
      <c r="B48" s="71">
        <f>Namen!C12</f>
        <v>0</v>
      </c>
      <c r="C48" s="72">
        <f>Namen!D12</f>
        <v>0</v>
      </c>
      <c r="D48" s="72">
        <f>Namen!G12</f>
        <v>0</v>
      </c>
      <c r="E48" s="73">
        <f>Namen!H12</f>
        <v>0</v>
      </c>
      <c r="F48" s="410">
        <f>Namen!B12</f>
        <v>0</v>
      </c>
      <c r="G48" s="9">
        <f>Namen!L12</f>
        <v>0</v>
      </c>
      <c r="H48" s="7"/>
      <c r="I48" s="74"/>
      <c r="J48" s="75"/>
      <c r="K48" s="75"/>
      <c r="L48" s="75"/>
      <c r="M48" s="414"/>
      <c r="N48" s="425"/>
      <c r="O48" s="422">
        <f t="shared" si="5"/>
        <v>0</v>
      </c>
      <c r="P48" s="506">
        <f t="shared" si="2"/>
        <v>0</v>
      </c>
      <c r="Q48" s="105">
        <f t="shared" si="3"/>
        <v>0</v>
      </c>
      <c r="S48" s="50">
        <f t="shared" si="4"/>
        <v>0</v>
      </c>
    </row>
    <row r="49" spans="1:23" ht="12" customHeight="1" x14ac:dyDescent="0.2">
      <c r="A49" s="100">
        <f>Namen!B13</f>
        <v>0</v>
      </c>
      <c r="B49" s="71">
        <f>Namen!C13</f>
        <v>0</v>
      </c>
      <c r="C49" s="72">
        <f>Namen!D13</f>
        <v>0</v>
      </c>
      <c r="D49" s="72">
        <f>Namen!G13</f>
        <v>0</v>
      </c>
      <c r="E49" s="73">
        <f>Namen!H13</f>
        <v>0</v>
      </c>
      <c r="F49" s="410">
        <f>Namen!B13</f>
        <v>0</v>
      </c>
      <c r="G49" s="9">
        <f>Namen!L13</f>
        <v>0</v>
      </c>
      <c r="H49" s="7"/>
      <c r="I49" s="74"/>
      <c r="J49" s="75"/>
      <c r="K49" s="75"/>
      <c r="L49" s="75"/>
      <c r="M49" s="414"/>
      <c r="N49" s="425"/>
      <c r="O49" s="422">
        <f t="shared" si="5"/>
        <v>0</v>
      </c>
      <c r="P49" s="506">
        <f t="shared" si="2"/>
        <v>0</v>
      </c>
      <c r="Q49" s="105">
        <f t="shared" si="3"/>
        <v>0</v>
      </c>
      <c r="S49" s="50">
        <f t="shared" si="4"/>
        <v>0</v>
      </c>
    </row>
    <row r="50" spans="1:23" ht="12" customHeight="1" x14ac:dyDescent="0.2">
      <c r="A50" s="100">
        <f>Namen!B14</f>
        <v>0</v>
      </c>
      <c r="B50" s="71">
        <f>Namen!C14</f>
        <v>0</v>
      </c>
      <c r="C50" s="72">
        <f>Namen!D14</f>
        <v>0</v>
      </c>
      <c r="D50" s="72">
        <f>Namen!G14</f>
        <v>0</v>
      </c>
      <c r="E50" s="73">
        <f>Namen!H14</f>
        <v>0</v>
      </c>
      <c r="F50" s="410">
        <f>Namen!B14</f>
        <v>0</v>
      </c>
      <c r="G50" s="9">
        <f>Namen!L14</f>
        <v>0</v>
      </c>
      <c r="H50" s="7"/>
      <c r="I50" s="74"/>
      <c r="J50" s="75"/>
      <c r="K50" s="75"/>
      <c r="L50" s="75"/>
      <c r="M50" s="414"/>
      <c r="N50" s="425"/>
      <c r="O50" s="422">
        <f t="shared" si="5"/>
        <v>0</v>
      </c>
      <c r="P50" s="506">
        <f t="shared" si="2"/>
        <v>0</v>
      </c>
      <c r="Q50" s="105">
        <f t="shared" si="3"/>
        <v>0</v>
      </c>
      <c r="S50" s="50">
        <f t="shared" si="4"/>
        <v>0</v>
      </c>
    </row>
    <row r="51" spans="1:23" ht="12" customHeight="1" x14ac:dyDescent="0.2">
      <c r="A51" s="100">
        <f>Namen!B15</f>
        <v>0</v>
      </c>
      <c r="B51" s="71">
        <f>Namen!C15</f>
        <v>0</v>
      </c>
      <c r="C51" s="72">
        <f>Namen!D15</f>
        <v>0</v>
      </c>
      <c r="D51" s="72">
        <f>Namen!G15</f>
        <v>0</v>
      </c>
      <c r="E51" s="73">
        <f>Namen!H15</f>
        <v>0</v>
      </c>
      <c r="F51" s="410">
        <f>Namen!B15</f>
        <v>0</v>
      </c>
      <c r="G51" s="9">
        <f>Namen!L15</f>
        <v>0</v>
      </c>
      <c r="H51" s="7"/>
      <c r="I51" s="74"/>
      <c r="J51" s="75"/>
      <c r="K51" s="75"/>
      <c r="L51" s="75"/>
      <c r="M51" s="414"/>
      <c r="N51" s="425"/>
      <c r="O51" s="422">
        <f t="shared" si="5"/>
        <v>0</v>
      </c>
      <c r="P51" s="506">
        <f t="shared" si="2"/>
        <v>0</v>
      </c>
      <c r="Q51" s="105">
        <f t="shared" si="3"/>
        <v>0</v>
      </c>
      <c r="S51" s="50">
        <f t="shared" si="4"/>
        <v>0</v>
      </c>
    </row>
    <row r="52" spans="1:23" ht="12" customHeight="1" x14ac:dyDescent="0.2">
      <c r="A52" s="100">
        <f>Namen!B16</f>
        <v>0</v>
      </c>
      <c r="B52" s="71">
        <f>Namen!C16</f>
        <v>0</v>
      </c>
      <c r="C52" s="72">
        <f>Namen!D16</f>
        <v>0</v>
      </c>
      <c r="D52" s="72">
        <f>Namen!G16</f>
        <v>0</v>
      </c>
      <c r="E52" s="73">
        <f>Namen!H16</f>
        <v>0</v>
      </c>
      <c r="F52" s="410">
        <f>Namen!B16</f>
        <v>0</v>
      </c>
      <c r="G52" s="9">
        <f>Namen!L16</f>
        <v>0</v>
      </c>
      <c r="H52" s="62"/>
      <c r="I52" s="74"/>
      <c r="J52" s="75"/>
      <c r="K52" s="75"/>
      <c r="L52" s="75"/>
      <c r="M52" s="414"/>
      <c r="N52" s="425"/>
      <c r="O52" s="422">
        <f t="shared" si="5"/>
        <v>0</v>
      </c>
      <c r="P52" s="506">
        <f t="shared" si="2"/>
        <v>0</v>
      </c>
      <c r="Q52" s="105">
        <f t="shared" si="3"/>
        <v>0</v>
      </c>
      <c r="S52" s="50">
        <f t="shared" si="4"/>
        <v>0</v>
      </c>
    </row>
    <row r="53" spans="1:23" ht="12" customHeight="1" thickBot="1" x14ac:dyDescent="0.25">
      <c r="A53" s="99">
        <f>Namen!B17</f>
        <v>0</v>
      </c>
      <c r="B53" s="76">
        <f>Namen!C17</f>
        <v>0</v>
      </c>
      <c r="C53" s="77">
        <f>Namen!D17</f>
        <v>0</v>
      </c>
      <c r="D53" s="77">
        <f>Namen!G17</f>
        <v>0</v>
      </c>
      <c r="E53" s="78">
        <f>Namen!H17</f>
        <v>0</v>
      </c>
      <c r="F53" s="408">
        <f>Namen!B17</f>
        <v>0</v>
      </c>
      <c r="G53" s="79">
        <f>Namen!L17</f>
        <v>0</v>
      </c>
      <c r="H53" s="84"/>
      <c r="I53" s="80"/>
      <c r="J53" s="81"/>
      <c r="K53" s="81"/>
      <c r="L53" s="81"/>
      <c r="M53" s="426"/>
      <c r="N53" s="427"/>
      <c r="O53" s="420">
        <f t="shared" si="5"/>
        <v>0</v>
      </c>
      <c r="P53" s="509">
        <f t="shared" si="2"/>
        <v>0</v>
      </c>
      <c r="Q53" s="103">
        <f t="shared" si="3"/>
        <v>0</v>
      </c>
      <c r="R53" s="51"/>
      <c r="S53" s="86">
        <f t="shared" si="4"/>
        <v>0</v>
      </c>
      <c r="T53" s="51"/>
      <c r="U53" s="51"/>
    </row>
    <row r="54" spans="1:23" ht="12" customHeight="1" x14ac:dyDescent="0.2">
      <c r="A54" s="94">
        <f>Namen!B18</f>
        <v>4</v>
      </c>
      <c r="B54" s="71" t="str">
        <f>Namen!C18</f>
        <v>Jelissa Binnekamp</v>
      </c>
      <c r="C54" s="72" t="str">
        <f>Namen!D18</f>
        <v>Olvo</v>
      </c>
      <c r="D54" s="72" t="str">
        <f>Namen!G18</f>
        <v>pre pre instap 2</v>
      </c>
      <c r="E54" s="73" t="str">
        <f>Namen!H18</f>
        <v>D4</v>
      </c>
      <c r="F54" s="409">
        <f>Namen!B18</f>
        <v>4</v>
      </c>
      <c r="G54" s="9">
        <f>Namen!L18</f>
        <v>0</v>
      </c>
      <c r="H54" s="7"/>
      <c r="I54" s="74">
        <v>4.5</v>
      </c>
      <c r="J54" s="75">
        <v>1.5</v>
      </c>
      <c r="K54" s="75"/>
      <c r="L54" s="75"/>
      <c r="M54" s="414"/>
      <c r="N54" s="425"/>
      <c r="O54" s="421">
        <f t="shared" si="5"/>
        <v>1.5</v>
      </c>
      <c r="P54" s="506">
        <f t="shared" si="2"/>
        <v>10</v>
      </c>
      <c r="Q54" s="104">
        <f t="shared" si="3"/>
        <v>8.5</v>
      </c>
      <c r="S54" s="50">
        <f t="shared" si="4"/>
        <v>13</v>
      </c>
    </row>
    <row r="55" spans="1:23" ht="12" customHeight="1" x14ac:dyDescent="0.2">
      <c r="A55" s="100">
        <f>Namen!B19</f>
        <v>5</v>
      </c>
      <c r="B55" s="71" t="str">
        <f>Namen!C19</f>
        <v>Amber van Nieuwenhoven</v>
      </c>
      <c r="C55" s="72" t="str">
        <f>Namen!D19</f>
        <v>Olvo</v>
      </c>
      <c r="D55" s="72" t="str">
        <f>Namen!G19</f>
        <v>pre pre instap 2</v>
      </c>
      <c r="E55" s="73" t="str">
        <f>Namen!H19</f>
        <v>D4</v>
      </c>
      <c r="F55" s="410">
        <f>Namen!B19</f>
        <v>5</v>
      </c>
      <c r="G55" s="9">
        <f>Namen!L19</f>
        <v>0</v>
      </c>
      <c r="H55" s="7"/>
      <c r="I55" s="74">
        <v>4.8</v>
      </c>
      <c r="J55" s="75">
        <v>1.3</v>
      </c>
      <c r="K55" s="75"/>
      <c r="L55" s="75"/>
      <c r="M55" s="414"/>
      <c r="N55" s="425"/>
      <c r="O55" s="422">
        <f t="shared" si="5"/>
        <v>1.3</v>
      </c>
      <c r="P55" s="506">
        <f t="shared" si="2"/>
        <v>10</v>
      </c>
      <c r="Q55" s="105">
        <f t="shared" si="3"/>
        <v>8.6999999999999993</v>
      </c>
      <c r="S55" s="50">
        <f t="shared" si="4"/>
        <v>13.5</v>
      </c>
    </row>
    <row r="56" spans="1:23" ht="12" customHeight="1" x14ac:dyDescent="0.2">
      <c r="A56" s="100">
        <f>Namen!B20</f>
        <v>6</v>
      </c>
      <c r="B56" s="71" t="str">
        <f>Namen!C20</f>
        <v>Eline Ersieck</v>
      </c>
      <c r="C56" s="72" t="str">
        <f>Namen!D20</f>
        <v>Olvo</v>
      </c>
      <c r="D56" s="72" t="str">
        <f>Namen!G20</f>
        <v>pre pre instap 2</v>
      </c>
      <c r="E56" s="73" t="str">
        <f>Namen!H20</f>
        <v>D4</v>
      </c>
      <c r="F56" s="410">
        <f>Namen!B20</f>
        <v>6</v>
      </c>
      <c r="G56" s="9">
        <f>Namen!L20</f>
        <v>0</v>
      </c>
      <c r="H56" s="7"/>
      <c r="I56" s="74">
        <v>4.8</v>
      </c>
      <c r="J56" s="75">
        <v>1.1000000000000001</v>
      </c>
      <c r="K56" s="75"/>
      <c r="L56" s="75"/>
      <c r="M56" s="414"/>
      <c r="N56" s="425"/>
      <c r="O56" s="422">
        <f t="shared" si="5"/>
        <v>1.1000000000000001</v>
      </c>
      <c r="P56" s="506">
        <f t="shared" si="2"/>
        <v>10</v>
      </c>
      <c r="Q56" s="105">
        <f t="shared" si="3"/>
        <v>8.9</v>
      </c>
      <c r="S56" s="50">
        <f t="shared" si="4"/>
        <v>13.7</v>
      </c>
    </row>
    <row r="57" spans="1:23" ht="12" customHeight="1" x14ac:dyDescent="0.2">
      <c r="A57" s="100">
        <f>Namen!B21</f>
        <v>7</v>
      </c>
      <c r="B57" s="71" t="str">
        <f>Namen!C21</f>
        <v>Romée Poortenaar</v>
      </c>
      <c r="C57" s="72" t="str">
        <f>Namen!D21</f>
        <v>Olvo</v>
      </c>
      <c r="D57" s="72" t="str">
        <f>Namen!G21</f>
        <v>pre pre instap 2</v>
      </c>
      <c r="E57" s="73" t="str">
        <f>Namen!H21</f>
        <v>D4</v>
      </c>
      <c r="F57" s="410">
        <f>Namen!B21</f>
        <v>7</v>
      </c>
      <c r="G57" s="9">
        <f>Namen!L21</f>
        <v>0</v>
      </c>
      <c r="H57" s="7"/>
      <c r="I57" s="74">
        <v>4.8</v>
      </c>
      <c r="J57" s="75">
        <v>2</v>
      </c>
      <c r="K57" s="75"/>
      <c r="L57" s="75"/>
      <c r="M57" s="414"/>
      <c r="N57" s="425"/>
      <c r="O57" s="422">
        <f t="shared" si="5"/>
        <v>2</v>
      </c>
      <c r="P57" s="506">
        <f t="shared" si="2"/>
        <v>10</v>
      </c>
      <c r="Q57" s="105">
        <f t="shared" si="3"/>
        <v>8</v>
      </c>
      <c r="S57" s="50">
        <f t="shared" si="4"/>
        <v>12.8</v>
      </c>
    </row>
    <row r="58" spans="1:23" ht="12" customHeight="1" x14ac:dyDescent="0.2">
      <c r="A58" s="100">
        <f>Namen!B22</f>
        <v>0</v>
      </c>
      <c r="B58" s="71">
        <f>Namen!C22</f>
        <v>0</v>
      </c>
      <c r="C58" s="72">
        <f>Namen!D22</f>
        <v>0</v>
      </c>
      <c r="D58" s="72">
        <f>Namen!G22</f>
        <v>0</v>
      </c>
      <c r="E58" s="73">
        <f>Namen!H22</f>
        <v>0</v>
      </c>
      <c r="F58" s="410">
        <f>Namen!B22</f>
        <v>0</v>
      </c>
      <c r="G58" s="9">
        <f>Namen!L22</f>
        <v>0</v>
      </c>
      <c r="H58" s="7"/>
      <c r="I58" s="74"/>
      <c r="J58" s="75"/>
      <c r="K58" s="75"/>
      <c r="L58" s="75"/>
      <c r="M58" s="414"/>
      <c r="N58" s="425"/>
      <c r="O58" s="422">
        <f t="shared" si="5"/>
        <v>0</v>
      </c>
      <c r="P58" s="506">
        <f t="shared" si="2"/>
        <v>0</v>
      </c>
      <c r="Q58" s="105">
        <f t="shared" si="3"/>
        <v>0</v>
      </c>
      <c r="S58" s="50">
        <f t="shared" si="4"/>
        <v>0</v>
      </c>
      <c r="W58" s="3"/>
    </row>
    <row r="59" spans="1:23" ht="12" customHeight="1" x14ac:dyDescent="0.2">
      <c r="A59" s="100">
        <f>Namen!B23</f>
        <v>0</v>
      </c>
      <c r="B59" s="71">
        <f>Namen!C23</f>
        <v>0</v>
      </c>
      <c r="C59" s="72">
        <f>Namen!D23</f>
        <v>0</v>
      </c>
      <c r="D59" s="72">
        <f>Namen!G23</f>
        <v>0</v>
      </c>
      <c r="E59" s="73">
        <f>Namen!H23</f>
        <v>0</v>
      </c>
      <c r="F59" s="410">
        <f>Namen!B23</f>
        <v>0</v>
      </c>
      <c r="G59" s="9">
        <f>Namen!L23</f>
        <v>0</v>
      </c>
      <c r="H59" s="7"/>
      <c r="I59" s="74"/>
      <c r="J59" s="75"/>
      <c r="K59" s="75"/>
      <c r="L59" s="75"/>
      <c r="M59" s="414"/>
      <c r="N59" s="425"/>
      <c r="O59" s="422">
        <f t="shared" si="5"/>
        <v>0</v>
      </c>
      <c r="P59" s="506">
        <f t="shared" si="2"/>
        <v>0</v>
      </c>
      <c r="Q59" s="105">
        <f t="shared" si="3"/>
        <v>0</v>
      </c>
      <c r="S59" s="50">
        <f t="shared" si="4"/>
        <v>0</v>
      </c>
    </row>
    <row r="60" spans="1:23" ht="12" customHeight="1" x14ac:dyDescent="0.2">
      <c r="A60" s="100">
        <f>Namen!B24</f>
        <v>0</v>
      </c>
      <c r="B60" s="71">
        <f>Namen!C24</f>
        <v>0</v>
      </c>
      <c r="C60" s="72">
        <f>Namen!D24</f>
        <v>0</v>
      </c>
      <c r="D60" s="72">
        <f>Namen!G24</f>
        <v>0</v>
      </c>
      <c r="E60" s="73">
        <f>Namen!H24</f>
        <v>0</v>
      </c>
      <c r="F60" s="410">
        <f>Namen!B24</f>
        <v>0</v>
      </c>
      <c r="G60" s="9">
        <f>Namen!L24</f>
        <v>0</v>
      </c>
      <c r="H60" s="7"/>
      <c r="I60" s="74"/>
      <c r="J60" s="75"/>
      <c r="K60" s="75"/>
      <c r="L60" s="75"/>
      <c r="M60" s="414"/>
      <c r="N60" s="425"/>
      <c r="O60" s="422">
        <f t="shared" si="5"/>
        <v>0</v>
      </c>
      <c r="P60" s="506">
        <f t="shared" si="2"/>
        <v>0</v>
      </c>
      <c r="Q60" s="105">
        <f t="shared" si="3"/>
        <v>0</v>
      </c>
      <c r="S60" s="50">
        <f t="shared" si="4"/>
        <v>0</v>
      </c>
    </row>
    <row r="61" spans="1:23" ht="12" customHeight="1" x14ac:dyDescent="0.2">
      <c r="A61" s="100">
        <f>Namen!B25</f>
        <v>0</v>
      </c>
      <c r="B61" s="71">
        <f>Namen!C25</f>
        <v>0</v>
      </c>
      <c r="C61" s="72">
        <f>Namen!D25</f>
        <v>0</v>
      </c>
      <c r="D61" s="72">
        <f>Namen!G25</f>
        <v>0</v>
      </c>
      <c r="E61" s="73">
        <f>Namen!H25</f>
        <v>0</v>
      </c>
      <c r="F61" s="410">
        <f>Namen!B25</f>
        <v>0</v>
      </c>
      <c r="G61" s="9">
        <f>Namen!L25</f>
        <v>0</v>
      </c>
      <c r="H61" s="7"/>
      <c r="I61" s="74"/>
      <c r="J61" s="75"/>
      <c r="K61" s="75"/>
      <c r="L61" s="75"/>
      <c r="M61" s="414"/>
      <c r="N61" s="425"/>
      <c r="O61" s="422">
        <f t="shared" si="5"/>
        <v>0</v>
      </c>
      <c r="P61" s="506">
        <f t="shared" si="2"/>
        <v>0</v>
      </c>
      <c r="Q61" s="105">
        <f t="shared" si="3"/>
        <v>0</v>
      </c>
      <c r="S61" s="50">
        <f t="shared" si="4"/>
        <v>0</v>
      </c>
    </row>
    <row r="62" spans="1:23" ht="12" customHeight="1" x14ac:dyDescent="0.2">
      <c r="A62" s="100">
        <f>Namen!B26</f>
        <v>0</v>
      </c>
      <c r="B62" s="71">
        <f>Namen!C26</f>
        <v>0</v>
      </c>
      <c r="C62" s="72">
        <f>Namen!D26</f>
        <v>0</v>
      </c>
      <c r="D62" s="72">
        <f>Namen!G26</f>
        <v>0</v>
      </c>
      <c r="E62" s="73">
        <f>Namen!H26</f>
        <v>0</v>
      </c>
      <c r="F62" s="410">
        <f>Namen!B26</f>
        <v>0</v>
      </c>
      <c r="G62" s="9">
        <f>Namen!L26</f>
        <v>0</v>
      </c>
      <c r="H62" s="7"/>
      <c r="I62" s="74"/>
      <c r="J62" s="75"/>
      <c r="K62" s="75"/>
      <c r="L62" s="75"/>
      <c r="M62" s="414"/>
      <c r="N62" s="425"/>
      <c r="O62" s="422">
        <f t="shared" si="5"/>
        <v>0</v>
      </c>
      <c r="P62" s="506">
        <f t="shared" si="2"/>
        <v>0</v>
      </c>
      <c r="Q62" s="105">
        <f t="shared" si="3"/>
        <v>0</v>
      </c>
      <c r="S62" s="50">
        <f t="shared" si="4"/>
        <v>0</v>
      </c>
    </row>
    <row r="63" spans="1:23" ht="12" customHeight="1" x14ac:dyDescent="0.2">
      <c r="A63" s="100">
        <f>Namen!B27</f>
        <v>0</v>
      </c>
      <c r="B63" s="71">
        <f>Namen!C27</f>
        <v>0</v>
      </c>
      <c r="C63" s="72">
        <f>Namen!D27</f>
        <v>0</v>
      </c>
      <c r="D63" s="72">
        <f>Namen!G27</f>
        <v>0</v>
      </c>
      <c r="E63" s="73">
        <f>Namen!H27</f>
        <v>0</v>
      </c>
      <c r="F63" s="410">
        <f>Namen!B27</f>
        <v>0</v>
      </c>
      <c r="G63" s="9">
        <f>Namen!L27</f>
        <v>0</v>
      </c>
      <c r="H63" s="7"/>
      <c r="I63" s="74"/>
      <c r="J63" s="75"/>
      <c r="K63" s="75"/>
      <c r="L63" s="75"/>
      <c r="M63" s="414"/>
      <c r="N63" s="425"/>
      <c r="O63" s="422">
        <f t="shared" si="5"/>
        <v>0</v>
      </c>
      <c r="P63" s="506">
        <f t="shared" si="2"/>
        <v>0</v>
      </c>
      <c r="Q63" s="105">
        <f t="shared" si="3"/>
        <v>0</v>
      </c>
      <c r="S63" s="50">
        <f t="shared" si="4"/>
        <v>0</v>
      </c>
    </row>
    <row r="64" spans="1:23" ht="12" customHeight="1" x14ac:dyDescent="0.2">
      <c r="A64" s="100">
        <f>Namen!B28</f>
        <v>0</v>
      </c>
      <c r="B64" s="71">
        <f>Namen!C28</f>
        <v>0</v>
      </c>
      <c r="C64" s="72">
        <f>Namen!D28</f>
        <v>0</v>
      </c>
      <c r="D64" s="72">
        <f>Namen!G28</f>
        <v>0</v>
      </c>
      <c r="E64" s="73">
        <f>Namen!H28</f>
        <v>0</v>
      </c>
      <c r="F64" s="410">
        <f>Namen!B28</f>
        <v>0</v>
      </c>
      <c r="G64" s="9">
        <f>Namen!L28</f>
        <v>0</v>
      </c>
      <c r="H64" s="62"/>
      <c r="I64" s="74"/>
      <c r="J64" s="75"/>
      <c r="K64" s="75"/>
      <c r="L64" s="75"/>
      <c r="M64" s="414"/>
      <c r="N64" s="425"/>
      <c r="O64" s="422">
        <f t="shared" si="5"/>
        <v>0</v>
      </c>
      <c r="P64" s="506">
        <f t="shared" si="2"/>
        <v>0</v>
      </c>
      <c r="Q64" s="105">
        <f t="shared" si="3"/>
        <v>0</v>
      </c>
      <c r="S64" s="50">
        <f t="shared" si="4"/>
        <v>0</v>
      </c>
    </row>
    <row r="65" spans="1:21" ht="12" customHeight="1" thickBot="1" x14ac:dyDescent="0.25">
      <c r="A65" s="99">
        <f>Namen!B29</f>
        <v>0</v>
      </c>
      <c r="B65" s="76">
        <f>Namen!C29</f>
        <v>0</v>
      </c>
      <c r="C65" s="77">
        <f>Namen!D29</f>
        <v>0</v>
      </c>
      <c r="D65" s="77">
        <f>Namen!G29</f>
        <v>0</v>
      </c>
      <c r="E65" s="78">
        <f>Namen!H29</f>
        <v>0</v>
      </c>
      <c r="F65" s="408">
        <f>Namen!B29</f>
        <v>0</v>
      </c>
      <c r="G65" s="79">
        <f>Namen!L29</f>
        <v>0</v>
      </c>
      <c r="H65" s="84"/>
      <c r="I65" s="85"/>
      <c r="J65" s="432"/>
      <c r="K65" s="432"/>
      <c r="L65" s="432"/>
      <c r="M65" s="433"/>
      <c r="N65" s="428"/>
      <c r="O65" s="420">
        <f t="shared" si="5"/>
        <v>0</v>
      </c>
      <c r="P65" s="509">
        <f t="shared" si="2"/>
        <v>0</v>
      </c>
      <c r="Q65" s="103">
        <f t="shared" si="3"/>
        <v>0</v>
      </c>
      <c r="R65" s="51"/>
      <c r="S65" s="86">
        <f t="shared" si="4"/>
        <v>0</v>
      </c>
      <c r="T65" s="51"/>
      <c r="U65" s="51"/>
    </row>
  </sheetData>
  <sheetProtection sheet="1" objects="1" scenarios="1"/>
  <phoneticPr fontId="17" type="noConversion"/>
  <conditionalFormatting sqref="A6:A65">
    <cfRule type="expression" dxfId="88" priority="64" stopIfTrue="1">
      <formula>IF(OR(B6&lt;0.01,G6&gt;0.01),TRUE,FALSE)</formula>
    </cfRule>
  </conditionalFormatting>
  <conditionalFormatting sqref="J19:N19">
    <cfRule type="cellIs" dxfId="87" priority="57" stopIfTrue="1" operator="lessThan">
      <formula>0.0001</formula>
    </cfRule>
  </conditionalFormatting>
  <conditionalFormatting sqref="J19:N19 F7:F29 A6:E29 G6:G29 R7:S7 O6:O65 Q6:Q29 A30:H65 Q30:S65 R9:S9 R11:S11 R13:S13 R15:S15 R17:S17 R19:S19 R21:S21 R23:S23 R25:S25 R27:S27 R29:S29 R7:R29">
    <cfRule type="expression" dxfId="86" priority="54" stopIfTrue="1">
      <formula>IF($G6=1,$A6:$S6," ")</formula>
    </cfRule>
  </conditionalFormatting>
  <conditionalFormatting sqref="A7:G7 A9:G9 A11:G11 A13:G13 A15:G15 A17:G17 A19:G19 A21:G21 A23:G23 A25:G25 A27:G27 A29:G29 Q15:S15 Q13:S13 Q11:S11 Q9:S9 O27 O25 O23 O21 O17 O15 O13 Q7:S7 O11 O9 O7 J19:O19 O29 Q17:S17 Q19:S19 Q21:S21 Q23:S23 Q25:S25 Q27:S27 Q29:S29">
    <cfRule type="expression" dxfId="85" priority="53" stopIfTrue="1">
      <formula>IF($G6=1,$A6:$S6," ")</formula>
    </cfRule>
  </conditionalFormatting>
  <conditionalFormatting sqref="H7 H9 H11 H13 H15 H17 H19 H21 H23 H25 H27 H29">
    <cfRule type="expression" dxfId="84" priority="51" stopIfTrue="1">
      <formula>IF($G7=1,$A7:$S7," ")</formula>
    </cfRule>
  </conditionalFormatting>
  <conditionalFormatting sqref="H6 H8 H10 H12 H14 H16 H18 H20 H22 H24 H26 H28">
    <cfRule type="expression" dxfId="83" priority="52" stopIfTrue="1">
      <formula>IF($G6=1,$A6:$S6," ")</formula>
    </cfRule>
  </conditionalFormatting>
  <conditionalFormatting sqref="F6">
    <cfRule type="expression" dxfId="82" priority="71" stopIfTrue="1">
      <formula>IF($G6=1,$A6:$S6," ")</formula>
    </cfRule>
  </conditionalFormatting>
  <conditionalFormatting sqref="I27 I29 I7 I9 I11 I13 I15 I17 I19 I21 I23 I25 P7 P9 P11 P13 P15 P17 P19 P21 P23 P25 P27 P29">
    <cfRule type="expression" dxfId="81" priority="72" stopIfTrue="1">
      <formula>IF($G7=1,$A7:$S7," ")</formula>
    </cfRule>
    <cfRule type="cellIs" dxfId="80" priority="73" stopIfTrue="1" operator="lessThan">
      <formula>0.0001</formula>
    </cfRule>
  </conditionalFormatting>
  <conditionalFormatting sqref="J28:N28 J10:N10 J12:N12 J8:N8 J16:N16 J18:N18 J20:N20 J22:N22 J24:N24 J26:N26 J14:N14 J6:N6 J30:N65">
    <cfRule type="expression" dxfId="79" priority="74" stopIfTrue="1">
      <formula>IF($G6=1,$A6:$S6," ")</formula>
    </cfRule>
    <cfRule type="cellIs" dxfId="78" priority="75" stopIfTrue="1" operator="lessThan">
      <formula>0.0001</formula>
    </cfRule>
  </conditionalFormatting>
  <conditionalFormatting sqref="J7:N7 J9:N9 J11:N11 J13:N13 J15:N15 J17:N17 J21:N21 J23:N23 J25:N25 J27:N27 J29:N29">
    <cfRule type="expression" dxfId="77" priority="76" stopIfTrue="1">
      <formula>IF($G7=1,$A7:$S7," ")</formula>
    </cfRule>
    <cfRule type="cellIs" dxfId="76" priority="77" stopIfTrue="1" operator="lessThan">
      <formula>0.0001</formula>
    </cfRule>
  </conditionalFormatting>
  <conditionalFormatting sqref="I6 I8 I10 I12 I14 I16 I18 I20 I22 I24 I26 I28 I30:I65 P8 P10 P12 P14 P16 P18 P20 P22 P24 P26 P28">
    <cfRule type="expression" dxfId="75" priority="78" stopIfTrue="1">
      <formula>IF($G6=1,$A6:$S6," ")</formula>
    </cfRule>
    <cfRule type="cellIs" dxfId="74" priority="79" stopIfTrue="1" operator="lessThan">
      <formula>0.0001</formula>
    </cfRule>
  </conditionalFormatting>
  <conditionalFormatting sqref="P6">
    <cfRule type="expression" dxfId="73" priority="31" stopIfTrue="1">
      <formula>IF($G6=1,$A6:$S6," ")</formula>
    </cfRule>
    <cfRule type="cellIs" dxfId="72" priority="32" stopIfTrue="1" operator="lessThan">
      <formula>0.0001</formula>
    </cfRule>
  </conditionalFormatting>
  <conditionalFormatting sqref="S6">
    <cfRule type="expression" dxfId="71" priority="30" stopIfTrue="1">
      <formula>IF($G6=1,$A6:$S6," ")</formula>
    </cfRule>
  </conditionalFormatting>
  <conditionalFormatting sqref="P30:P41">
    <cfRule type="expression" dxfId="70" priority="25" stopIfTrue="1">
      <formula>IF($G30=1,$A30:$S30," ")</formula>
    </cfRule>
    <cfRule type="cellIs" dxfId="69" priority="26" stopIfTrue="1" operator="lessThan">
      <formula>0.0001</formula>
    </cfRule>
  </conditionalFormatting>
  <conditionalFormatting sqref="P42:P53">
    <cfRule type="expression" dxfId="68" priority="23" stopIfTrue="1">
      <formula>IF($G42=1,$A42:$S42," ")</formula>
    </cfRule>
    <cfRule type="cellIs" dxfId="67" priority="24" stopIfTrue="1" operator="lessThan">
      <formula>0.0001</formula>
    </cfRule>
  </conditionalFormatting>
  <conditionalFormatting sqref="P54:P65">
    <cfRule type="expression" dxfId="66" priority="21" stopIfTrue="1">
      <formula>IF($G54=1,$A54:$S54," ")</formula>
    </cfRule>
    <cfRule type="cellIs" dxfId="65" priority="22" stopIfTrue="1" operator="lessThan">
      <formula>0.0001</formula>
    </cfRule>
  </conditionalFormatting>
  <conditionalFormatting sqref="S8">
    <cfRule type="expression" dxfId="64" priority="20" stopIfTrue="1">
      <formula>IF($G8=1,$A8:$S8," ")</formula>
    </cfRule>
  </conditionalFormatting>
  <conditionalFormatting sqref="S10">
    <cfRule type="expression" dxfId="63" priority="19" stopIfTrue="1">
      <formula>IF($G10=1,$A10:$S10," ")</formula>
    </cfRule>
  </conditionalFormatting>
  <conditionalFormatting sqref="S12">
    <cfRule type="expression" dxfId="62" priority="18" stopIfTrue="1">
      <formula>IF($G12=1,$A12:$S12," ")</formula>
    </cfRule>
  </conditionalFormatting>
  <conditionalFormatting sqref="S14">
    <cfRule type="expression" dxfId="61" priority="17" stopIfTrue="1">
      <formula>IF($G14=1,$A14:$S14," ")</formula>
    </cfRule>
  </conditionalFormatting>
  <conditionalFormatting sqref="S16">
    <cfRule type="expression" dxfId="60" priority="16" stopIfTrue="1">
      <formula>IF($G16=1,$A16:$S16," ")</formula>
    </cfRule>
  </conditionalFormatting>
  <conditionalFormatting sqref="S18">
    <cfRule type="expression" dxfId="59" priority="15" stopIfTrue="1">
      <formula>IF($G18=1,$A18:$S18," ")</formula>
    </cfRule>
  </conditionalFormatting>
  <conditionalFormatting sqref="S20">
    <cfRule type="expression" dxfId="58" priority="14" stopIfTrue="1">
      <formula>IF($G20=1,$A20:$S20," ")</formula>
    </cfRule>
  </conditionalFormatting>
  <conditionalFormatting sqref="S22">
    <cfRule type="expression" dxfId="57" priority="13" stopIfTrue="1">
      <formula>IF($G22=1,$A22:$S22," ")</formula>
    </cfRule>
  </conditionalFormatting>
  <conditionalFormatting sqref="S24">
    <cfRule type="expression" dxfId="56" priority="12" stopIfTrue="1">
      <formula>IF($G24=1,$A24:$S24," ")</formula>
    </cfRule>
  </conditionalFormatting>
  <conditionalFormatting sqref="S26">
    <cfRule type="expression" dxfId="55" priority="11" stopIfTrue="1">
      <formula>IF($G26=1,$A26:$S26," ")</formula>
    </cfRule>
  </conditionalFormatting>
  <conditionalFormatting sqref="S28">
    <cfRule type="expression" dxfId="54" priority="10" stopIfTrue="1">
      <formula>IF($G28=1,$A28:$S28," ")</formula>
    </cfRule>
  </conditionalFormatting>
  <conditionalFormatting sqref="R6">
    <cfRule type="expression" dxfId="53" priority="8" stopIfTrue="1">
      <formula>IF($G6=1,$A6:$S6," ")</formula>
    </cfRule>
  </conditionalFormatting>
  <conditionalFormatting sqref="R16">
    <cfRule type="expression" dxfId="52" priority="7" stopIfTrue="1">
      <formula>IF($G15=1,$A15:$S15," ")</formula>
    </cfRule>
  </conditionalFormatting>
  <conditionalFormatting sqref="R18">
    <cfRule type="expression" dxfId="51" priority="6" stopIfTrue="1">
      <formula>IF($G17=1,$A17:$S17," ")</formula>
    </cfRule>
  </conditionalFormatting>
  <conditionalFormatting sqref="R20">
    <cfRule type="expression" dxfId="50" priority="5" stopIfTrue="1">
      <formula>IF($G19=1,$A19:$S19," ")</formula>
    </cfRule>
  </conditionalFormatting>
  <conditionalFormatting sqref="R22">
    <cfRule type="expression" dxfId="49" priority="4" stopIfTrue="1">
      <formula>IF($G21=1,$A21:$S21," ")</formula>
    </cfRule>
  </conditionalFormatting>
  <conditionalFormatting sqref="R24">
    <cfRule type="expression" dxfId="48" priority="3" stopIfTrue="1">
      <formula>IF($G23=1,$A23:$S23," ")</formula>
    </cfRule>
  </conditionalFormatting>
  <conditionalFormatting sqref="R26">
    <cfRule type="expression" dxfId="47" priority="2" stopIfTrue="1">
      <formula>IF($G25=1,$A25:$S25," ")</formula>
    </cfRule>
  </conditionalFormatting>
  <conditionalFormatting sqref="R28">
    <cfRule type="expression" dxfId="46" priority="1" stopIfTrue="1">
      <formula>IF($G27=1,$A27:$S27," ")</formula>
    </cfRule>
  </conditionalFormatting>
  <dataValidations count="3">
    <dataValidation type="whole" allowBlank="1" showInputMessage="1" showErrorMessage="1" error="max 10_x000a_" sqref="I1:I5">
      <formula1>0</formula1>
      <formula2>10</formula2>
    </dataValidation>
    <dataValidation type="whole" allowBlank="1" showInputMessage="1" showErrorMessage="1" sqref="P1:P5 N3:N5 N1">
      <formula1>0</formula1>
      <formula2>10</formula2>
    </dataValidation>
    <dataValidation type="whole" allowBlank="1" showInputMessage="1" showErrorMessage="1" error="max 10" sqref="M1 J1:K1 J3:M5">
      <formula1>0</formula1>
      <formula2>10</formula2>
    </dataValidation>
  </dataValidations>
  <printOptions horizontalCentered="1"/>
  <pageMargins left="0.5" right="0.5" top="0.73" bottom="0.67" header="0.4" footer="0.4"/>
  <pageSetup paperSize="9" scale="76" orientation="portrait" r:id="rId1"/>
  <headerFooter alignWithMargins="0">
    <oddHeader>&amp;L&amp;"Arial,Vet"&amp;F, Invoer Jurycijfers 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8433" r:id="rId4">
          <objectPr defaultSize="0" autoPict="0" r:id="rId5">
            <anchor moveWithCells="1">
              <from>
                <xdr:col>19</xdr:col>
                <xdr:colOff>104775</xdr:colOff>
                <xdr:row>5</xdr:row>
                <xdr:rowOff>76200</xdr:rowOff>
              </from>
              <to>
                <xdr:col>21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aint.Picture" shapeId="18433" r:id="rId4"/>
      </mc:Fallback>
    </mc:AlternateContent>
    <mc:AlternateContent xmlns:mc="http://schemas.openxmlformats.org/markup-compatibility/2006">
      <mc:Choice Requires="x14">
        <oleObject progId="Paint.Picture" shapeId="18434" r:id="rId6">
          <objectPr defaultSize="0" autoPict="0" r:id="rId7">
            <anchor moveWithCells="1">
              <from>
                <xdr:col>19</xdr:col>
                <xdr:colOff>114300</xdr:colOff>
                <xdr:row>30</xdr:row>
                <xdr:rowOff>0</xdr:rowOff>
              </from>
              <to>
                <xdr:col>20</xdr:col>
                <xdr:colOff>114300</xdr:colOff>
                <xdr:row>32</xdr:row>
                <xdr:rowOff>76200</xdr:rowOff>
              </to>
            </anchor>
          </objectPr>
        </oleObject>
      </mc:Choice>
      <mc:Fallback>
        <oleObject progId="Paint.Picture" shapeId="18434" r:id="rId6"/>
      </mc:Fallback>
    </mc:AlternateContent>
    <mc:AlternateContent xmlns:mc="http://schemas.openxmlformats.org/markup-compatibility/2006">
      <mc:Choice Requires="x14">
        <oleObject progId="Paint.Picture" shapeId="18435" r:id="rId8">
          <objectPr defaultSize="0" autoPict="0" r:id="rId9">
            <anchor moveWithCells="1">
              <from>
                <xdr:col>19</xdr:col>
                <xdr:colOff>123825</xdr:colOff>
                <xdr:row>42</xdr:row>
                <xdr:rowOff>9525</xdr:rowOff>
              </from>
              <to>
                <xdr:col>20</xdr:col>
                <xdr:colOff>123825</xdr:colOff>
                <xdr:row>44</xdr:row>
                <xdr:rowOff>85725</xdr:rowOff>
              </to>
            </anchor>
          </objectPr>
        </oleObject>
      </mc:Choice>
      <mc:Fallback>
        <oleObject progId="Paint.Picture" shapeId="18435" r:id="rId8"/>
      </mc:Fallback>
    </mc:AlternateContent>
    <mc:AlternateContent xmlns:mc="http://schemas.openxmlformats.org/markup-compatibility/2006">
      <mc:Choice Requires="x14">
        <oleObject progId="Paint.Picture" shapeId="18436" r:id="rId10">
          <objectPr defaultSize="0" autoPict="0" r:id="rId11">
            <anchor moveWithCells="1">
              <from>
                <xdr:col>19</xdr:col>
                <xdr:colOff>142875</xdr:colOff>
                <xdr:row>54</xdr:row>
                <xdr:rowOff>9525</xdr:rowOff>
              </from>
              <to>
                <xdr:col>21</xdr:col>
                <xdr:colOff>0</xdr:colOff>
                <xdr:row>56</xdr:row>
                <xdr:rowOff>85725</xdr:rowOff>
              </to>
            </anchor>
          </objectPr>
        </oleObject>
      </mc:Choice>
      <mc:Fallback>
        <oleObject progId="Paint.Picture" shapeId="18436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AB65"/>
  <sheetViews>
    <sheetView showZeros="0" zoomScaleNormal="100" workbookViewId="0">
      <pane ySplit="5" topLeftCell="A13" activePane="bottomLeft" state="frozen"/>
      <selection activeCell="Y36" sqref="Y36"/>
      <selection pane="bottomLeft" activeCell="K33" sqref="K33"/>
    </sheetView>
  </sheetViews>
  <sheetFormatPr defaultColWidth="8.85546875" defaultRowHeight="12" customHeight="1" x14ac:dyDescent="0.2"/>
  <cols>
    <col min="1" max="1" width="4" style="2" customWidth="1"/>
    <col min="2" max="3" width="20.7109375" style="2" customWidth="1"/>
    <col min="4" max="4" width="7.7109375" style="2" customWidth="1"/>
    <col min="5" max="5" width="3.7109375" style="2" customWidth="1"/>
    <col min="6" max="6" width="5.7109375" style="2" customWidth="1"/>
    <col min="7" max="7" width="3.5703125" style="2" customWidth="1"/>
    <col min="8" max="8" width="5.7109375" style="2" customWidth="1"/>
    <col min="9" max="12" width="5.7109375" style="1" customWidth="1"/>
    <col min="13" max="14" width="5.7109375" style="6" customWidth="1"/>
    <col min="15" max="15" width="5.7109375" style="1" customWidth="1"/>
    <col min="16" max="16" width="5.7109375" style="8" customWidth="1"/>
    <col min="17" max="17" width="5.7109375" style="1" customWidth="1"/>
    <col min="18" max="19" width="6.7109375" style="1" customWidth="1"/>
    <col min="20" max="20" width="5.5703125" style="1" customWidth="1"/>
    <col min="21" max="21" width="2" style="1" customWidth="1"/>
    <col min="22" max="25" width="5.7109375" style="1" customWidth="1"/>
    <col min="26" max="26" width="3.140625" style="1" customWidth="1"/>
    <col min="27" max="27" width="5.42578125" style="1" customWidth="1"/>
    <col min="28" max="28" width="6.28515625" style="1" customWidth="1"/>
    <col min="29" max="30" width="2.5703125" style="2" customWidth="1"/>
    <col min="31" max="16384" width="8.85546875" style="2"/>
  </cols>
  <sheetData>
    <row r="1" spans="1:28" ht="12" customHeight="1" x14ac:dyDescent="0.2">
      <c r="A1" s="2" t="s">
        <v>3</v>
      </c>
      <c r="G1" s="139"/>
      <c r="M1" s="464"/>
      <c r="O1" s="6"/>
      <c r="P1" s="321"/>
      <c r="Q1" s="6"/>
      <c r="R1" s="6"/>
      <c r="S1" s="6"/>
      <c r="T1" s="2"/>
      <c r="U1" s="2"/>
      <c r="V1" s="2"/>
      <c r="W1" s="2"/>
      <c r="X1" s="2"/>
      <c r="Y1" s="2"/>
      <c r="Z1" s="2"/>
      <c r="AA1" s="2"/>
      <c r="AB1" s="2"/>
    </row>
    <row r="2" spans="1:28" ht="12" customHeight="1" x14ac:dyDescent="0.2">
      <c r="A2" s="4"/>
      <c r="G2" s="139"/>
      <c r="J2" s="367" t="s">
        <v>117</v>
      </c>
      <c r="K2" s="109"/>
      <c r="L2" s="109"/>
      <c r="O2" s="6"/>
      <c r="P2" s="321"/>
      <c r="Q2" s="6"/>
      <c r="R2" s="6"/>
      <c r="S2" s="6"/>
      <c r="T2" s="2"/>
      <c r="U2" s="2"/>
      <c r="V2" s="2"/>
      <c r="W2" s="2"/>
      <c r="X2" s="2"/>
      <c r="Y2" s="2"/>
      <c r="Z2" s="2"/>
      <c r="AA2" s="2"/>
      <c r="AB2" s="2"/>
    </row>
    <row r="3" spans="1:28" ht="12" customHeight="1" x14ac:dyDescent="0.2">
      <c r="A3" s="4"/>
      <c r="B3" s="67" t="s">
        <v>118</v>
      </c>
      <c r="C3" s="66"/>
      <c r="D3" s="66"/>
      <c r="E3" s="66"/>
      <c r="F3" s="66"/>
      <c r="G3" s="368"/>
      <c r="H3" s="67"/>
      <c r="J3" s="59" t="s">
        <v>69</v>
      </c>
      <c r="K3" s="55"/>
      <c r="L3" s="55"/>
      <c r="M3" s="56"/>
      <c r="N3" s="56"/>
      <c r="O3" s="57"/>
      <c r="P3" s="321"/>
      <c r="Q3" s="58"/>
      <c r="R3" s="6"/>
      <c r="S3" s="6"/>
      <c r="T3" s="2"/>
      <c r="U3" s="2"/>
      <c r="V3" s="2"/>
      <c r="W3" s="2"/>
      <c r="X3" s="2"/>
      <c r="Y3" s="2"/>
      <c r="Z3" s="2"/>
      <c r="AA3" s="2"/>
      <c r="AB3" s="2"/>
    </row>
    <row r="4" spans="1:28" ht="12" customHeight="1" x14ac:dyDescent="0.2">
      <c r="A4" s="27"/>
      <c r="B4" s="5"/>
      <c r="C4" s="5"/>
      <c r="D4" s="5"/>
      <c r="E4" s="5"/>
      <c r="F4" s="5"/>
      <c r="G4" s="138"/>
      <c r="H4" s="28"/>
      <c r="I4" s="29"/>
      <c r="J4" s="63"/>
      <c r="K4" s="64"/>
      <c r="L4" s="64"/>
      <c r="M4" s="64"/>
      <c r="N4" s="101" t="s">
        <v>50</v>
      </c>
      <c r="O4" s="65" t="s">
        <v>57</v>
      </c>
      <c r="P4" s="505" t="s">
        <v>57</v>
      </c>
      <c r="Q4" s="30" t="s">
        <v>5</v>
      </c>
      <c r="R4" s="30"/>
      <c r="S4" s="30" t="s">
        <v>74</v>
      </c>
      <c r="T4" s="2"/>
      <c r="U4" s="2"/>
      <c r="V4" s="2"/>
      <c r="W4" s="2"/>
      <c r="X4" s="2"/>
      <c r="Y4" s="2"/>
      <c r="Z4" s="2"/>
      <c r="AA4" s="2"/>
      <c r="AB4" s="2"/>
    </row>
    <row r="5" spans="1:28" ht="12" customHeight="1" thickBot="1" x14ac:dyDescent="0.25">
      <c r="A5" s="51" t="s">
        <v>2</v>
      </c>
      <c r="B5" s="83" t="s">
        <v>1</v>
      </c>
      <c r="C5" s="83" t="s">
        <v>7</v>
      </c>
      <c r="D5" s="83" t="s">
        <v>20</v>
      </c>
      <c r="E5" s="83" t="s">
        <v>86</v>
      </c>
      <c r="F5" s="51" t="s">
        <v>2</v>
      </c>
      <c r="G5" s="364" t="s">
        <v>13</v>
      </c>
      <c r="H5" s="51" t="s">
        <v>62</v>
      </c>
      <c r="I5" s="369" t="s">
        <v>14</v>
      </c>
      <c r="J5" s="87" t="s">
        <v>51</v>
      </c>
      <c r="K5" s="88" t="s">
        <v>52</v>
      </c>
      <c r="L5" s="88" t="s">
        <v>53</v>
      </c>
      <c r="M5" s="89" t="s">
        <v>54</v>
      </c>
      <c r="N5" s="243" t="s">
        <v>47</v>
      </c>
      <c r="O5" s="90" t="s">
        <v>4</v>
      </c>
      <c r="P5" s="89" t="s">
        <v>61</v>
      </c>
      <c r="Q5" s="91" t="s">
        <v>57</v>
      </c>
      <c r="R5" s="93"/>
      <c r="S5" s="92" t="s">
        <v>70</v>
      </c>
      <c r="T5" s="83"/>
      <c r="U5" s="83"/>
      <c r="V5" s="2"/>
      <c r="W5" s="2"/>
      <c r="X5" s="2"/>
      <c r="Y5" s="2"/>
      <c r="Z5" s="2"/>
      <c r="AA5" s="2"/>
      <c r="AB5" s="2"/>
    </row>
    <row r="6" spans="1:28" ht="12" customHeight="1" x14ac:dyDescent="0.2">
      <c r="A6" s="94">
        <f>Namen!B18</f>
        <v>4</v>
      </c>
      <c r="B6" s="386" t="str">
        <f>Namen!C18</f>
        <v>Jelissa Binnekamp</v>
      </c>
      <c r="C6" s="377" t="str">
        <f>Namen!D18</f>
        <v>Olvo</v>
      </c>
      <c r="D6" s="377" t="str">
        <f>Namen!G18</f>
        <v>pre pre instap 2</v>
      </c>
      <c r="E6" s="361" t="str">
        <f>Namen!H18</f>
        <v>D4</v>
      </c>
      <c r="F6" s="407">
        <f>Namen!B18</f>
        <v>4</v>
      </c>
      <c r="G6" s="381">
        <f>Namen!L18</f>
        <v>0</v>
      </c>
      <c r="H6" s="390" t="s">
        <v>115</v>
      </c>
      <c r="I6" s="74">
        <v>4.5</v>
      </c>
      <c r="J6" s="75">
        <v>2</v>
      </c>
      <c r="K6" s="75"/>
      <c r="L6" s="75"/>
      <c r="M6" s="414"/>
      <c r="N6" s="423"/>
      <c r="O6" s="417">
        <f t="shared" ref="O6:O37" si="0">IF(K6=0,J6,(IF(L6=0,(J6+K6)/2,(IF(M6=0,(J6+K6+L6)/3,(SUM(J6:M6)-MAX(J6:M6)-MIN(J6:M6))/2)))))</f>
        <v>2</v>
      </c>
      <c r="P6" s="506">
        <f>IF(O6&gt;0.01,10,0)</f>
        <v>10</v>
      </c>
      <c r="Q6" s="256">
        <f>IF(O6&gt;P6,"0",P6-O6)</f>
        <v>8</v>
      </c>
      <c r="R6" s="359">
        <f t="shared" ref="R6:R29" si="1">IF(AND(I6&gt;0,J6=0,K6=0,L6=0,M6=0),"0,000",ROUNDDOWN(I6+Q6-N6,3))</f>
        <v>12.5</v>
      </c>
      <c r="S6" s="54">
        <f>((R6+R7)/2)</f>
        <v>12.75</v>
      </c>
      <c r="T6" s="2"/>
      <c r="U6" s="2"/>
      <c r="V6" s="2"/>
      <c r="W6" s="2"/>
      <c r="X6" s="2"/>
      <c r="Y6" s="2"/>
      <c r="Z6" s="2"/>
      <c r="AA6" s="2"/>
      <c r="AB6" s="2"/>
    </row>
    <row r="7" spans="1:28" ht="12" customHeight="1" x14ac:dyDescent="0.2">
      <c r="A7" s="98">
        <f>Namen!B18</f>
        <v>4</v>
      </c>
      <c r="B7" s="68"/>
      <c r="C7" s="69"/>
      <c r="D7" s="69"/>
      <c r="E7" s="70"/>
      <c r="F7" s="405">
        <f>Namen!B18</f>
        <v>4</v>
      </c>
      <c r="G7" s="10">
        <f>Namen!L18</f>
        <v>0</v>
      </c>
      <c r="H7" s="365" t="s">
        <v>116</v>
      </c>
      <c r="I7" s="60">
        <v>4.5</v>
      </c>
      <c r="J7" s="61">
        <v>1.5</v>
      </c>
      <c r="K7" s="61"/>
      <c r="L7" s="61"/>
      <c r="M7" s="415"/>
      <c r="N7" s="424"/>
      <c r="O7" s="418">
        <f t="shared" si="0"/>
        <v>1.5</v>
      </c>
      <c r="P7" s="507">
        <f t="shared" ref="P7:P65" si="2">IF(O7&gt;0.01,10,0)</f>
        <v>10</v>
      </c>
      <c r="Q7" s="106">
        <f t="shared" ref="Q7:Q65" si="3">IF(O7&gt;P7,"0",P7-O7)</f>
        <v>8.5</v>
      </c>
      <c r="R7" s="358">
        <f t="shared" si="1"/>
        <v>13</v>
      </c>
      <c r="S7" s="54"/>
      <c r="T7" s="2"/>
      <c r="U7" s="2"/>
      <c r="V7" s="2"/>
      <c r="W7" s="2"/>
      <c r="X7" s="2"/>
      <c r="Y7" s="2"/>
      <c r="Z7" s="2"/>
      <c r="AA7" s="2"/>
      <c r="AB7" s="2"/>
    </row>
    <row r="8" spans="1:28" ht="12" customHeight="1" x14ac:dyDescent="0.2">
      <c r="A8" s="94">
        <f>Namen!B19</f>
        <v>5</v>
      </c>
      <c r="B8" s="386" t="str">
        <f>Namen!C19</f>
        <v>Amber van Nieuwenhoven</v>
      </c>
      <c r="C8" s="377" t="str">
        <f>Namen!D19</f>
        <v>Olvo</v>
      </c>
      <c r="D8" s="377" t="str">
        <f>Namen!G19</f>
        <v>pre pre instap 2</v>
      </c>
      <c r="E8" s="361" t="str">
        <f>Namen!H19</f>
        <v>D4</v>
      </c>
      <c r="F8" s="407">
        <f>Namen!B19</f>
        <v>5</v>
      </c>
      <c r="G8" s="381">
        <f>Namen!L19</f>
        <v>0</v>
      </c>
      <c r="H8" s="388" t="s">
        <v>115</v>
      </c>
      <c r="I8" s="74">
        <v>4.5</v>
      </c>
      <c r="J8" s="75">
        <v>1</v>
      </c>
      <c r="K8" s="75"/>
      <c r="L8" s="75"/>
      <c r="M8" s="414"/>
      <c r="N8" s="425"/>
      <c r="O8" s="419">
        <f t="shared" si="0"/>
        <v>1</v>
      </c>
      <c r="P8" s="506">
        <f t="shared" si="2"/>
        <v>10</v>
      </c>
      <c r="Q8" s="107">
        <f t="shared" si="3"/>
        <v>9</v>
      </c>
      <c r="R8" s="359">
        <f t="shared" si="1"/>
        <v>13.5</v>
      </c>
      <c r="S8" s="53">
        <f>((R8+R9)/2)</f>
        <v>13</v>
      </c>
      <c r="T8" s="2"/>
      <c r="U8" s="2"/>
      <c r="V8" s="2"/>
      <c r="W8" s="2"/>
      <c r="X8" s="2"/>
      <c r="Y8" s="2"/>
      <c r="Z8" s="2"/>
      <c r="AA8" s="2"/>
      <c r="AB8" s="2"/>
    </row>
    <row r="9" spans="1:28" ht="12" customHeight="1" x14ac:dyDescent="0.2">
      <c r="A9" s="96">
        <f>Namen!B19</f>
        <v>5</v>
      </c>
      <c r="B9" s="71"/>
      <c r="C9" s="72"/>
      <c r="D9" s="72"/>
      <c r="E9" s="73"/>
      <c r="F9" s="405">
        <f>Namen!B19</f>
        <v>5</v>
      </c>
      <c r="G9" s="9">
        <f>Namen!L19</f>
        <v>0</v>
      </c>
      <c r="H9" s="365" t="s">
        <v>116</v>
      </c>
      <c r="I9" s="60">
        <v>4.5</v>
      </c>
      <c r="J9" s="61">
        <v>2</v>
      </c>
      <c r="K9" s="61"/>
      <c r="L9" s="61"/>
      <c r="M9" s="415"/>
      <c r="N9" s="424"/>
      <c r="O9" s="418">
        <f t="shared" si="0"/>
        <v>2</v>
      </c>
      <c r="P9" s="507">
        <f t="shared" si="2"/>
        <v>10</v>
      </c>
      <c r="Q9" s="106">
        <f t="shared" si="3"/>
        <v>8</v>
      </c>
      <c r="R9" s="358">
        <f t="shared" si="1"/>
        <v>12.5</v>
      </c>
      <c r="S9" s="54"/>
      <c r="T9" s="2"/>
      <c r="U9" s="2"/>
      <c r="V9" s="2"/>
      <c r="W9" s="2"/>
      <c r="X9" s="2"/>
      <c r="Y9" s="2"/>
      <c r="Z9" s="2"/>
      <c r="AA9" s="2"/>
      <c r="AB9" s="2"/>
    </row>
    <row r="10" spans="1:28" ht="12" customHeight="1" x14ac:dyDescent="0.2">
      <c r="A10" s="97">
        <f>Namen!B20</f>
        <v>6</v>
      </c>
      <c r="B10" s="387" t="str">
        <f>Namen!C20</f>
        <v>Eline Ersieck</v>
      </c>
      <c r="C10" s="383" t="str">
        <f>Namen!D20</f>
        <v>Olvo</v>
      </c>
      <c r="D10" s="383" t="str">
        <f>Namen!G20</f>
        <v>pre pre instap 2</v>
      </c>
      <c r="E10" s="384" t="str">
        <f>Namen!H20</f>
        <v>D4</v>
      </c>
      <c r="F10" s="407">
        <f>Namen!B20</f>
        <v>6</v>
      </c>
      <c r="G10" s="385">
        <f>Namen!L20</f>
        <v>0</v>
      </c>
      <c r="H10" s="388" t="s">
        <v>115</v>
      </c>
      <c r="I10" s="74">
        <v>4.5</v>
      </c>
      <c r="J10" s="75">
        <v>1</v>
      </c>
      <c r="K10" s="75"/>
      <c r="L10" s="75"/>
      <c r="M10" s="414"/>
      <c r="N10" s="425"/>
      <c r="O10" s="419">
        <f t="shared" si="0"/>
        <v>1</v>
      </c>
      <c r="P10" s="506">
        <f t="shared" si="2"/>
        <v>10</v>
      </c>
      <c r="Q10" s="107">
        <f t="shared" si="3"/>
        <v>9</v>
      </c>
      <c r="R10" s="359">
        <f t="shared" si="1"/>
        <v>13.5</v>
      </c>
      <c r="S10" s="53">
        <f>((R10+R11)/2)</f>
        <v>13.45</v>
      </c>
      <c r="T10" s="2"/>
      <c r="U10" s="2"/>
      <c r="V10" s="2"/>
      <c r="W10" s="2"/>
      <c r="X10" s="2"/>
      <c r="Y10" s="2"/>
      <c r="Z10" s="2"/>
      <c r="AA10" s="2"/>
      <c r="AB10" s="2"/>
    </row>
    <row r="11" spans="1:28" ht="12" customHeight="1" x14ac:dyDescent="0.2">
      <c r="A11" s="98">
        <f>Namen!B20</f>
        <v>6</v>
      </c>
      <c r="B11" s="68"/>
      <c r="C11" s="69"/>
      <c r="D11" s="69"/>
      <c r="E11" s="70"/>
      <c r="F11" s="405">
        <f>Namen!B20</f>
        <v>6</v>
      </c>
      <c r="G11" s="10">
        <f>Namen!L20</f>
        <v>0</v>
      </c>
      <c r="H11" s="365" t="s">
        <v>116</v>
      </c>
      <c r="I11" s="60">
        <v>4.5</v>
      </c>
      <c r="J11" s="61">
        <v>1.1000000000000001</v>
      </c>
      <c r="K11" s="61"/>
      <c r="L11" s="61"/>
      <c r="M11" s="415"/>
      <c r="N11" s="424"/>
      <c r="O11" s="418">
        <f t="shared" si="0"/>
        <v>1.1000000000000001</v>
      </c>
      <c r="P11" s="507">
        <f t="shared" si="2"/>
        <v>10</v>
      </c>
      <c r="Q11" s="106">
        <f t="shared" si="3"/>
        <v>8.9</v>
      </c>
      <c r="R11" s="358">
        <f t="shared" si="1"/>
        <v>13.4</v>
      </c>
      <c r="S11" s="54"/>
      <c r="T11" s="2"/>
      <c r="U11" s="2"/>
      <c r="V11" s="2"/>
      <c r="W11" s="2"/>
      <c r="X11" s="2"/>
      <c r="Y11" s="2"/>
      <c r="Z11" s="2"/>
      <c r="AA11" s="2"/>
      <c r="AB11" s="2"/>
    </row>
    <row r="12" spans="1:28" ht="12" customHeight="1" x14ac:dyDescent="0.2">
      <c r="A12" s="94">
        <f>Namen!B21</f>
        <v>7</v>
      </c>
      <c r="B12" s="386" t="str">
        <f>Namen!C21</f>
        <v>Romée Poortenaar</v>
      </c>
      <c r="C12" s="377" t="str">
        <f>Namen!D21</f>
        <v>Olvo</v>
      </c>
      <c r="D12" s="377" t="str">
        <f>Namen!G21</f>
        <v>pre pre instap 2</v>
      </c>
      <c r="E12" s="361" t="str">
        <f>Namen!H21</f>
        <v>D4</v>
      </c>
      <c r="F12" s="407">
        <f>Namen!B21</f>
        <v>7</v>
      </c>
      <c r="G12" s="381">
        <f>Namen!L21</f>
        <v>0</v>
      </c>
      <c r="H12" s="388" t="s">
        <v>115</v>
      </c>
      <c r="I12" s="74">
        <v>4.5</v>
      </c>
      <c r="J12" s="75">
        <v>2</v>
      </c>
      <c r="K12" s="75"/>
      <c r="L12" s="75"/>
      <c r="M12" s="414"/>
      <c r="N12" s="425"/>
      <c r="O12" s="419">
        <f t="shared" si="0"/>
        <v>2</v>
      </c>
      <c r="P12" s="506">
        <f t="shared" si="2"/>
        <v>10</v>
      </c>
      <c r="Q12" s="107">
        <f t="shared" si="3"/>
        <v>8</v>
      </c>
      <c r="R12" s="359">
        <f t="shared" si="1"/>
        <v>12.5</v>
      </c>
      <c r="S12" s="53">
        <f>((R12+R13)/2)</f>
        <v>12.5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ht="12" customHeight="1" x14ac:dyDescent="0.2">
      <c r="A13" s="98">
        <f>Namen!B21</f>
        <v>7</v>
      </c>
      <c r="B13" s="371"/>
      <c r="C13" s="69"/>
      <c r="D13" s="69"/>
      <c r="E13" s="70"/>
      <c r="F13" s="405">
        <f>Namen!B21</f>
        <v>7</v>
      </c>
      <c r="G13" s="10">
        <f>Namen!L21</f>
        <v>0</v>
      </c>
      <c r="H13" s="365" t="s">
        <v>116</v>
      </c>
      <c r="I13" s="60">
        <v>4.5</v>
      </c>
      <c r="J13" s="61">
        <v>2</v>
      </c>
      <c r="K13" s="61"/>
      <c r="L13" s="61"/>
      <c r="M13" s="415"/>
      <c r="N13" s="424"/>
      <c r="O13" s="418">
        <f t="shared" si="0"/>
        <v>2</v>
      </c>
      <c r="P13" s="507">
        <f t="shared" si="2"/>
        <v>10</v>
      </c>
      <c r="Q13" s="106">
        <f t="shared" si="3"/>
        <v>8</v>
      </c>
      <c r="R13" s="358">
        <f t="shared" si="1"/>
        <v>12.5</v>
      </c>
      <c r="S13" s="54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 x14ac:dyDescent="0.2">
      <c r="A14" s="94">
        <f>Namen!B22</f>
        <v>0</v>
      </c>
      <c r="B14" s="386">
        <f>Namen!C22</f>
        <v>0</v>
      </c>
      <c r="C14" s="377">
        <f>Namen!D22</f>
        <v>0</v>
      </c>
      <c r="D14" s="377">
        <f>Namen!G22</f>
        <v>0</v>
      </c>
      <c r="E14" s="361">
        <f>Namen!H22</f>
        <v>0</v>
      </c>
      <c r="F14" s="407">
        <f>Namen!B22</f>
        <v>0</v>
      </c>
      <c r="G14" s="381">
        <f>Namen!L22</f>
        <v>0</v>
      </c>
      <c r="H14" s="388" t="s">
        <v>115</v>
      </c>
      <c r="I14" s="74"/>
      <c r="J14" s="75"/>
      <c r="K14" s="75"/>
      <c r="L14" s="75"/>
      <c r="M14" s="414"/>
      <c r="N14" s="425"/>
      <c r="O14" s="419">
        <f t="shared" si="0"/>
        <v>0</v>
      </c>
      <c r="P14" s="506">
        <f t="shared" si="2"/>
        <v>0</v>
      </c>
      <c r="Q14" s="107">
        <f t="shared" si="3"/>
        <v>0</v>
      </c>
      <c r="R14" s="359">
        <f t="shared" si="1"/>
        <v>0</v>
      </c>
      <c r="S14" s="53">
        <f>((R14+R15)/2)</f>
        <v>0</v>
      </c>
      <c r="T14" s="2"/>
      <c r="U14" s="2"/>
      <c r="V14" s="2"/>
      <c r="W14" s="2"/>
      <c r="X14" s="2"/>
      <c r="Y14" s="2"/>
      <c r="Z14" s="2"/>
      <c r="AA14" s="2"/>
      <c r="AB14" s="2"/>
    </row>
    <row r="15" spans="1:28" ht="12" customHeight="1" x14ac:dyDescent="0.2">
      <c r="A15" s="98">
        <f>Namen!B22</f>
        <v>0</v>
      </c>
      <c r="B15" s="371"/>
      <c r="C15" s="69"/>
      <c r="D15" s="69"/>
      <c r="E15" s="70"/>
      <c r="F15" s="405">
        <f>Namen!B22</f>
        <v>0</v>
      </c>
      <c r="G15" s="10">
        <f>Namen!L22</f>
        <v>0</v>
      </c>
      <c r="H15" s="372" t="s">
        <v>116</v>
      </c>
      <c r="I15" s="60"/>
      <c r="J15" s="61"/>
      <c r="K15" s="61"/>
      <c r="L15" s="61"/>
      <c r="M15" s="415"/>
      <c r="N15" s="424"/>
      <c r="O15" s="418">
        <f t="shared" si="0"/>
        <v>0</v>
      </c>
      <c r="P15" s="507">
        <f t="shared" si="2"/>
        <v>0</v>
      </c>
      <c r="Q15" s="106">
        <f t="shared" si="3"/>
        <v>0</v>
      </c>
      <c r="R15" s="358">
        <f t="shared" si="1"/>
        <v>0</v>
      </c>
      <c r="S15" s="54"/>
      <c r="T15" s="2"/>
      <c r="U15" s="2"/>
      <c r="V15" s="2"/>
      <c r="W15" s="2"/>
      <c r="X15" s="2"/>
      <c r="Y15" s="2"/>
      <c r="Z15" s="2"/>
      <c r="AA15" s="2"/>
      <c r="AB15" s="2"/>
    </row>
    <row r="16" spans="1:28" ht="12" customHeight="1" x14ac:dyDescent="0.2">
      <c r="A16" s="94">
        <f>Namen!B23</f>
        <v>0</v>
      </c>
      <c r="B16" s="386">
        <f>Namen!C23</f>
        <v>0</v>
      </c>
      <c r="C16" s="377">
        <f>Namen!D23</f>
        <v>0</v>
      </c>
      <c r="D16" s="377">
        <f>Namen!G23</f>
        <v>0</v>
      </c>
      <c r="E16" s="361">
        <f>Namen!H23</f>
        <v>0</v>
      </c>
      <c r="F16" s="407">
        <f>Namen!B23</f>
        <v>0</v>
      </c>
      <c r="G16" s="381">
        <f>Namen!L23</f>
        <v>0</v>
      </c>
      <c r="H16" s="390" t="s">
        <v>115</v>
      </c>
      <c r="I16" s="74"/>
      <c r="J16" s="75"/>
      <c r="K16" s="75"/>
      <c r="L16" s="75"/>
      <c r="M16" s="414"/>
      <c r="N16" s="425"/>
      <c r="O16" s="419">
        <f t="shared" si="0"/>
        <v>0</v>
      </c>
      <c r="P16" s="506">
        <f t="shared" si="2"/>
        <v>0</v>
      </c>
      <c r="Q16" s="107">
        <f t="shared" si="3"/>
        <v>0</v>
      </c>
      <c r="R16" s="357">
        <f t="shared" si="1"/>
        <v>0</v>
      </c>
      <c r="S16" s="53">
        <f>((R16+R17)/2)</f>
        <v>0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ht="12" customHeight="1" x14ac:dyDescent="0.2">
      <c r="A17" s="98">
        <f>Namen!B23</f>
        <v>0</v>
      </c>
      <c r="B17" s="371"/>
      <c r="C17" s="69"/>
      <c r="D17" s="69"/>
      <c r="E17" s="70"/>
      <c r="F17" s="405">
        <f>Namen!B23</f>
        <v>0</v>
      </c>
      <c r="G17" s="10">
        <f>Namen!L23</f>
        <v>0</v>
      </c>
      <c r="H17" s="372" t="s">
        <v>116</v>
      </c>
      <c r="I17" s="60"/>
      <c r="J17" s="61"/>
      <c r="K17" s="61"/>
      <c r="L17" s="61"/>
      <c r="M17" s="415"/>
      <c r="N17" s="424"/>
      <c r="O17" s="418">
        <f t="shared" si="0"/>
        <v>0</v>
      </c>
      <c r="P17" s="507">
        <f t="shared" si="2"/>
        <v>0</v>
      </c>
      <c r="Q17" s="106">
        <f t="shared" si="3"/>
        <v>0</v>
      </c>
      <c r="R17" s="358">
        <f t="shared" si="1"/>
        <v>0</v>
      </c>
      <c r="S17" s="54"/>
      <c r="T17" s="2"/>
      <c r="U17" s="2"/>
      <c r="V17" s="2"/>
      <c r="W17" s="2"/>
      <c r="X17" s="2"/>
      <c r="Y17" s="2"/>
      <c r="Z17" s="2"/>
      <c r="AA17" s="2"/>
      <c r="AB17" s="2"/>
    </row>
    <row r="18" spans="1:28" ht="12" customHeight="1" x14ac:dyDescent="0.2">
      <c r="A18" s="94">
        <f>Namen!B24</f>
        <v>0</v>
      </c>
      <c r="B18" s="386">
        <f>Namen!C24</f>
        <v>0</v>
      </c>
      <c r="C18" s="377">
        <f>Namen!D24</f>
        <v>0</v>
      </c>
      <c r="D18" s="377">
        <f>Namen!G24</f>
        <v>0</v>
      </c>
      <c r="E18" s="361">
        <f>Namen!H24</f>
        <v>0</v>
      </c>
      <c r="F18" s="407">
        <f>Namen!B24</f>
        <v>0</v>
      </c>
      <c r="G18" s="381">
        <f>Namen!L24</f>
        <v>0</v>
      </c>
      <c r="H18" s="390" t="s">
        <v>115</v>
      </c>
      <c r="I18" s="74"/>
      <c r="J18" s="75"/>
      <c r="K18" s="75"/>
      <c r="L18" s="75"/>
      <c r="M18" s="414"/>
      <c r="N18" s="425"/>
      <c r="O18" s="419">
        <f t="shared" si="0"/>
        <v>0</v>
      </c>
      <c r="P18" s="506">
        <f t="shared" si="2"/>
        <v>0</v>
      </c>
      <c r="Q18" s="107">
        <f t="shared" si="3"/>
        <v>0</v>
      </c>
      <c r="R18" s="357">
        <f t="shared" si="1"/>
        <v>0</v>
      </c>
      <c r="S18" s="53">
        <f>((R18+R19)/2)</f>
        <v>0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ht="12" customHeight="1" x14ac:dyDescent="0.2">
      <c r="A19" s="98">
        <f>Namen!B24</f>
        <v>0</v>
      </c>
      <c r="B19" s="371"/>
      <c r="C19" s="69"/>
      <c r="D19" s="69"/>
      <c r="E19" s="70"/>
      <c r="F19" s="405">
        <f>Namen!B24</f>
        <v>0</v>
      </c>
      <c r="G19" s="10">
        <f>Namen!L24</f>
        <v>0</v>
      </c>
      <c r="H19" s="372" t="s">
        <v>116</v>
      </c>
      <c r="I19" s="60"/>
      <c r="J19" s="61"/>
      <c r="K19" s="61"/>
      <c r="L19" s="61"/>
      <c r="M19" s="416"/>
      <c r="N19" s="244"/>
      <c r="O19" s="418">
        <f t="shared" si="0"/>
        <v>0</v>
      </c>
      <c r="P19" s="507">
        <f t="shared" si="2"/>
        <v>0</v>
      </c>
      <c r="Q19" s="106">
        <f t="shared" si="3"/>
        <v>0</v>
      </c>
      <c r="R19" s="358">
        <f t="shared" si="1"/>
        <v>0</v>
      </c>
      <c r="S19" s="54"/>
      <c r="T19" s="2"/>
      <c r="U19" s="2"/>
      <c r="V19" s="2"/>
      <c r="W19" s="2"/>
      <c r="X19" s="2"/>
      <c r="Y19" s="2"/>
      <c r="Z19" s="2"/>
      <c r="AA19" s="2"/>
      <c r="AB19" s="2"/>
    </row>
    <row r="20" spans="1:28" ht="12" customHeight="1" x14ac:dyDescent="0.2">
      <c r="A20" s="94">
        <f>Namen!B25</f>
        <v>0</v>
      </c>
      <c r="B20" s="386">
        <f>Namen!C25</f>
        <v>0</v>
      </c>
      <c r="C20" s="377">
        <f>Namen!D25</f>
        <v>0</v>
      </c>
      <c r="D20" s="377">
        <f>Namen!G25</f>
        <v>0</v>
      </c>
      <c r="E20" s="361">
        <f>Namen!H25</f>
        <v>0</v>
      </c>
      <c r="F20" s="407">
        <f>Namen!B25</f>
        <v>0</v>
      </c>
      <c r="G20" s="381">
        <f>Namen!L25</f>
        <v>0</v>
      </c>
      <c r="H20" s="390" t="s">
        <v>115</v>
      </c>
      <c r="I20" s="74"/>
      <c r="J20" s="75"/>
      <c r="K20" s="75"/>
      <c r="L20" s="75"/>
      <c r="M20" s="414"/>
      <c r="N20" s="425"/>
      <c r="O20" s="419">
        <f t="shared" si="0"/>
        <v>0</v>
      </c>
      <c r="P20" s="506">
        <f t="shared" si="2"/>
        <v>0</v>
      </c>
      <c r="Q20" s="107">
        <f t="shared" si="3"/>
        <v>0</v>
      </c>
      <c r="R20" s="357">
        <f t="shared" si="1"/>
        <v>0</v>
      </c>
      <c r="S20" s="53">
        <f>((R20+R21)/2)</f>
        <v>0</v>
      </c>
      <c r="T20" s="2"/>
      <c r="U20" s="2"/>
      <c r="V20" s="2"/>
      <c r="W20" s="2"/>
      <c r="X20" s="2"/>
      <c r="Y20" s="2"/>
      <c r="Z20" s="2"/>
      <c r="AA20" s="2"/>
      <c r="AB20" s="2"/>
    </row>
    <row r="21" spans="1:28" ht="12" customHeight="1" x14ac:dyDescent="0.2">
      <c r="A21" s="98">
        <f>Namen!B25</f>
        <v>0</v>
      </c>
      <c r="B21" s="371"/>
      <c r="C21" s="69"/>
      <c r="D21" s="69"/>
      <c r="E21" s="70"/>
      <c r="F21" s="405">
        <f>Namen!B25</f>
        <v>0</v>
      </c>
      <c r="G21" s="10">
        <f>Namen!L25</f>
        <v>0</v>
      </c>
      <c r="H21" s="372" t="s">
        <v>116</v>
      </c>
      <c r="I21" s="60"/>
      <c r="J21" s="61"/>
      <c r="K21" s="61"/>
      <c r="L21" s="61"/>
      <c r="M21" s="415"/>
      <c r="N21" s="424"/>
      <c r="O21" s="418">
        <f t="shared" si="0"/>
        <v>0</v>
      </c>
      <c r="P21" s="507">
        <f t="shared" si="2"/>
        <v>0</v>
      </c>
      <c r="Q21" s="106">
        <f t="shared" si="3"/>
        <v>0</v>
      </c>
      <c r="R21" s="358">
        <f t="shared" si="1"/>
        <v>0</v>
      </c>
      <c r="S21" s="54"/>
      <c r="T21" s="2"/>
      <c r="U21" s="2"/>
      <c r="V21" s="2"/>
      <c r="W21" s="2"/>
      <c r="X21" s="2"/>
      <c r="Y21" s="2"/>
      <c r="Z21" s="2"/>
      <c r="AA21" s="2"/>
      <c r="AB21" s="2"/>
    </row>
    <row r="22" spans="1:28" ht="12" customHeight="1" x14ac:dyDescent="0.2">
      <c r="A22" s="97">
        <f>Namen!B26</f>
        <v>0</v>
      </c>
      <c r="B22" s="387">
        <f>Namen!C26</f>
        <v>0</v>
      </c>
      <c r="C22" s="383">
        <f>Namen!D26</f>
        <v>0</v>
      </c>
      <c r="D22" s="383">
        <f>Namen!G26</f>
        <v>0</v>
      </c>
      <c r="E22" s="384">
        <f>Namen!H26</f>
        <v>0</v>
      </c>
      <c r="F22" s="407">
        <f>Namen!B26</f>
        <v>0</v>
      </c>
      <c r="G22" s="385">
        <f>Namen!L26</f>
        <v>0</v>
      </c>
      <c r="H22" s="388" t="s">
        <v>115</v>
      </c>
      <c r="I22" s="74"/>
      <c r="J22" s="75"/>
      <c r="K22" s="75"/>
      <c r="L22" s="75"/>
      <c r="M22" s="414"/>
      <c r="N22" s="425"/>
      <c r="O22" s="419">
        <f t="shared" si="0"/>
        <v>0</v>
      </c>
      <c r="P22" s="506">
        <f t="shared" si="2"/>
        <v>0</v>
      </c>
      <c r="Q22" s="107">
        <f t="shared" si="3"/>
        <v>0</v>
      </c>
      <c r="R22" s="357">
        <f t="shared" si="1"/>
        <v>0</v>
      </c>
      <c r="S22" s="53">
        <f>((R22+R23)/2)</f>
        <v>0</v>
      </c>
      <c r="T22" s="2"/>
      <c r="U22" s="2"/>
      <c r="V22" s="2"/>
      <c r="W22" s="2"/>
      <c r="X22" s="2"/>
      <c r="Y22" s="2"/>
      <c r="Z22" s="2"/>
      <c r="AA22" s="2"/>
      <c r="AB22" s="2"/>
    </row>
    <row r="23" spans="1:28" ht="12" customHeight="1" x14ac:dyDescent="0.2">
      <c r="A23" s="98">
        <f>Namen!B26</f>
        <v>0</v>
      </c>
      <c r="B23" s="371"/>
      <c r="C23" s="69"/>
      <c r="D23" s="69"/>
      <c r="E23" s="70"/>
      <c r="F23" s="405">
        <f>Namen!B26</f>
        <v>0</v>
      </c>
      <c r="G23" s="10">
        <f>Namen!L26</f>
        <v>0</v>
      </c>
      <c r="H23" s="372" t="s">
        <v>116</v>
      </c>
      <c r="I23" s="60"/>
      <c r="J23" s="61"/>
      <c r="K23" s="61"/>
      <c r="L23" s="61"/>
      <c r="M23" s="415"/>
      <c r="N23" s="424"/>
      <c r="O23" s="418">
        <f t="shared" si="0"/>
        <v>0</v>
      </c>
      <c r="P23" s="507">
        <f t="shared" si="2"/>
        <v>0</v>
      </c>
      <c r="Q23" s="106">
        <f t="shared" si="3"/>
        <v>0</v>
      </c>
      <c r="R23" s="358">
        <f t="shared" si="1"/>
        <v>0</v>
      </c>
      <c r="S23" s="54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 x14ac:dyDescent="0.2">
      <c r="A24" s="94">
        <f>Namen!B27</f>
        <v>0</v>
      </c>
      <c r="B24" s="386">
        <f>Namen!C27</f>
        <v>0</v>
      </c>
      <c r="C24" s="377">
        <f>Namen!D27</f>
        <v>0</v>
      </c>
      <c r="D24" s="377">
        <f>Namen!G27</f>
        <v>0</v>
      </c>
      <c r="E24" s="361">
        <f>Namen!H27</f>
        <v>0</v>
      </c>
      <c r="F24" s="407">
        <f>Namen!B27</f>
        <v>0</v>
      </c>
      <c r="G24" s="381">
        <f>Namen!L27</f>
        <v>0</v>
      </c>
      <c r="H24" s="390" t="s">
        <v>115</v>
      </c>
      <c r="I24" s="74"/>
      <c r="J24" s="75"/>
      <c r="K24" s="75"/>
      <c r="L24" s="75"/>
      <c r="M24" s="414"/>
      <c r="N24" s="425"/>
      <c r="O24" s="419">
        <f t="shared" si="0"/>
        <v>0</v>
      </c>
      <c r="P24" s="506">
        <f t="shared" si="2"/>
        <v>0</v>
      </c>
      <c r="Q24" s="107">
        <f t="shared" si="3"/>
        <v>0</v>
      </c>
      <c r="R24" s="357">
        <f t="shared" si="1"/>
        <v>0</v>
      </c>
      <c r="S24" s="53">
        <f>((R24+R25)/2)</f>
        <v>0</v>
      </c>
      <c r="T24" s="2"/>
      <c r="U24" s="2"/>
      <c r="V24" s="2"/>
      <c r="W24" s="2"/>
      <c r="X24" s="2"/>
      <c r="Y24" s="2"/>
      <c r="Z24" s="2"/>
      <c r="AA24" s="2"/>
      <c r="AB24" s="2"/>
    </row>
    <row r="25" spans="1:28" ht="12" customHeight="1" x14ac:dyDescent="0.2">
      <c r="A25" s="94">
        <f>Namen!B27</f>
        <v>0</v>
      </c>
      <c r="B25" s="371"/>
      <c r="C25" s="69"/>
      <c r="D25" s="69"/>
      <c r="E25" s="70"/>
      <c r="F25" s="405">
        <f>Namen!B27</f>
        <v>0</v>
      </c>
      <c r="G25" s="10">
        <f>Namen!L27</f>
        <v>0</v>
      </c>
      <c r="H25" s="372" t="s">
        <v>116</v>
      </c>
      <c r="I25" s="60"/>
      <c r="J25" s="61"/>
      <c r="K25" s="61"/>
      <c r="L25" s="61"/>
      <c r="M25" s="415"/>
      <c r="N25" s="424"/>
      <c r="O25" s="418">
        <f t="shared" si="0"/>
        <v>0</v>
      </c>
      <c r="P25" s="507">
        <f t="shared" si="2"/>
        <v>0</v>
      </c>
      <c r="Q25" s="106">
        <f t="shared" si="3"/>
        <v>0</v>
      </c>
      <c r="R25" s="358">
        <f t="shared" si="1"/>
        <v>0</v>
      </c>
      <c r="S25" s="54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 x14ac:dyDescent="0.2">
      <c r="A26" s="97">
        <f>Namen!B28</f>
        <v>0</v>
      </c>
      <c r="B26" s="387">
        <f>Namen!C28</f>
        <v>0</v>
      </c>
      <c r="C26" s="383">
        <f>Namen!D28</f>
        <v>0</v>
      </c>
      <c r="D26" s="383">
        <f>Namen!G28</f>
        <v>0</v>
      </c>
      <c r="E26" s="384">
        <f>Namen!H28</f>
        <v>0</v>
      </c>
      <c r="F26" s="407">
        <f>Namen!B28</f>
        <v>0</v>
      </c>
      <c r="G26" s="385">
        <f>Namen!L28</f>
        <v>0</v>
      </c>
      <c r="H26" s="388" t="s">
        <v>115</v>
      </c>
      <c r="I26" s="74"/>
      <c r="J26" s="75"/>
      <c r="K26" s="75"/>
      <c r="L26" s="75"/>
      <c r="M26" s="414"/>
      <c r="N26" s="425"/>
      <c r="O26" s="419">
        <f t="shared" si="0"/>
        <v>0</v>
      </c>
      <c r="P26" s="506">
        <f t="shared" si="2"/>
        <v>0</v>
      </c>
      <c r="Q26" s="107">
        <f t="shared" si="3"/>
        <v>0</v>
      </c>
      <c r="R26" s="357">
        <f t="shared" si="1"/>
        <v>0</v>
      </c>
      <c r="S26" s="53">
        <f>((R26+R27)/2)</f>
        <v>0</v>
      </c>
      <c r="T26" s="2"/>
      <c r="U26" s="2"/>
      <c r="V26" s="2"/>
      <c r="W26" s="2"/>
      <c r="X26" s="2"/>
      <c r="Y26" s="2"/>
      <c r="Z26" s="2"/>
      <c r="AA26" s="2"/>
      <c r="AB26" s="2"/>
    </row>
    <row r="27" spans="1:28" ht="12" customHeight="1" x14ac:dyDescent="0.2">
      <c r="A27" s="98">
        <f>Namen!B28</f>
        <v>0</v>
      </c>
      <c r="B27" s="371"/>
      <c r="C27" s="69"/>
      <c r="D27" s="69"/>
      <c r="E27" s="70"/>
      <c r="F27" s="405">
        <f>Namen!B28</f>
        <v>0</v>
      </c>
      <c r="G27" s="10">
        <f>Namen!L28</f>
        <v>0</v>
      </c>
      <c r="H27" s="372" t="s">
        <v>116</v>
      </c>
      <c r="I27" s="60"/>
      <c r="J27" s="61"/>
      <c r="K27" s="61"/>
      <c r="L27" s="61"/>
      <c r="M27" s="415"/>
      <c r="N27" s="424"/>
      <c r="O27" s="418">
        <f t="shared" si="0"/>
        <v>0</v>
      </c>
      <c r="P27" s="507">
        <f t="shared" si="2"/>
        <v>0</v>
      </c>
      <c r="Q27" s="106">
        <f t="shared" si="3"/>
        <v>0</v>
      </c>
      <c r="R27" s="358">
        <f t="shared" si="1"/>
        <v>0</v>
      </c>
      <c r="S27" s="54"/>
      <c r="T27" s="2"/>
      <c r="U27" s="2"/>
      <c r="V27" s="2"/>
      <c r="W27" s="2"/>
      <c r="X27" s="2"/>
      <c r="Y27" s="2"/>
      <c r="Z27" s="2"/>
      <c r="AA27" s="2"/>
      <c r="AB27" s="2"/>
    </row>
    <row r="28" spans="1:28" ht="12" customHeight="1" x14ac:dyDescent="0.2">
      <c r="A28" s="94">
        <f>Namen!B29</f>
        <v>0</v>
      </c>
      <c r="B28" s="386">
        <f>Namen!C29</f>
        <v>0</v>
      </c>
      <c r="C28" s="377">
        <f>Namen!D29</f>
        <v>0</v>
      </c>
      <c r="D28" s="377">
        <f>Namen!G29</f>
        <v>0</v>
      </c>
      <c r="E28" s="361">
        <f>Namen!H29</f>
        <v>0</v>
      </c>
      <c r="F28" s="407">
        <f>Namen!B29</f>
        <v>0</v>
      </c>
      <c r="G28" s="381">
        <f>Namen!L29</f>
        <v>0</v>
      </c>
      <c r="H28" s="390" t="s">
        <v>115</v>
      </c>
      <c r="I28" s="74"/>
      <c r="J28" s="75"/>
      <c r="K28" s="75"/>
      <c r="L28" s="75"/>
      <c r="M28" s="414"/>
      <c r="N28" s="425"/>
      <c r="O28" s="419">
        <f t="shared" si="0"/>
        <v>0</v>
      </c>
      <c r="P28" s="506">
        <f t="shared" si="2"/>
        <v>0</v>
      </c>
      <c r="Q28" s="107">
        <f t="shared" si="3"/>
        <v>0</v>
      </c>
      <c r="R28" s="357">
        <f t="shared" si="1"/>
        <v>0</v>
      </c>
      <c r="S28" s="53">
        <f>((R28+R29)/2)</f>
        <v>0</v>
      </c>
      <c r="T28" s="2"/>
      <c r="U28" s="2"/>
      <c r="V28" s="2"/>
      <c r="W28" s="2"/>
      <c r="X28" s="2"/>
      <c r="Y28" s="2"/>
      <c r="Z28" s="2"/>
      <c r="AA28" s="2"/>
      <c r="AB28" s="2"/>
    </row>
    <row r="29" spans="1:28" ht="12" customHeight="1" thickBot="1" x14ac:dyDescent="0.25">
      <c r="A29" s="363">
        <f>Namen!B29</f>
        <v>0</v>
      </c>
      <c r="B29" s="76"/>
      <c r="C29" s="77"/>
      <c r="D29" s="77"/>
      <c r="E29" s="99"/>
      <c r="F29" s="408">
        <f>Namen!B29</f>
        <v>0</v>
      </c>
      <c r="G29" s="434">
        <f>Namen!L29</f>
        <v>0</v>
      </c>
      <c r="H29" s="366" t="s">
        <v>116</v>
      </c>
      <c r="I29" s="85"/>
      <c r="J29" s="432"/>
      <c r="K29" s="432"/>
      <c r="L29" s="432"/>
      <c r="M29" s="433"/>
      <c r="N29" s="428"/>
      <c r="O29" s="103">
        <f t="shared" si="0"/>
        <v>0</v>
      </c>
      <c r="P29" s="509">
        <f t="shared" si="2"/>
        <v>0</v>
      </c>
      <c r="Q29" s="108">
        <f t="shared" si="3"/>
        <v>0</v>
      </c>
      <c r="R29" s="511">
        <f t="shared" si="1"/>
        <v>0</v>
      </c>
      <c r="S29" s="82"/>
      <c r="T29" s="83"/>
      <c r="U29" s="83"/>
      <c r="V29" s="2"/>
      <c r="W29" s="2"/>
      <c r="X29" s="2"/>
      <c r="Y29" s="2"/>
      <c r="Z29" s="2"/>
      <c r="AA29" s="2"/>
      <c r="AB29" s="2"/>
    </row>
    <row r="30" spans="1:28" ht="12" customHeight="1" x14ac:dyDescent="0.2">
      <c r="A30" s="94">
        <f>Namen!B30</f>
        <v>8</v>
      </c>
      <c r="B30" s="71" t="str">
        <f>Namen!C30</f>
        <v>Guusje Brem</v>
      </c>
      <c r="C30" s="72" t="str">
        <f>Namen!D30</f>
        <v>Olvo</v>
      </c>
      <c r="D30" s="72" t="str">
        <f>Namen!G30</f>
        <v>pre pre instap 2</v>
      </c>
      <c r="E30" s="73" t="str">
        <f>Namen!H30</f>
        <v>D4</v>
      </c>
      <c r="F30" s="404">
        <f>Namen!B30</f>
        <v>8</v>
      </c>
      <c r="G30" s="9">
        <f>Namen!L30</f>
        <v>0</v>
      </c>
      <c r="H30" s="62"/>
      <c r="I30" s="74">
        <v>4.2</v>
      </c>
      <c r="J30" s="75">
        <v>2.4</v>
      </c>
      <c r="K30" s="75"/>
      <c r="L30" s="75"/>
      <c r="M30" s="414"/>
      <c r="N30" s="425"/>
      <c r="O30" s="421">
        <f t="shared" si="0"/>
        <v>2.4</v>
      </c>
      <c r="P30" s="506">
        <f t="shared" si="2"/>
        <v>10</v>
      </c>
      <c r="Q30" s="104">
        <f t="shared" si="3"/>
        <v>7.6</v>
      </c>
      <c r="S30" s="50">
        <f t="shared" ref="S30:S65" si="4">IF((I30="0"),"0",ROUNDDOWN(I30+Q30-N30,3))</f>
        <v>11.8</v>
      </c>
      <c r="T30" s="2"/>
      <c r="U30" s="2"/>
      <c r="V30" s="2"/>
      <c r="W30" s="2"/>
      <c r="X30" s="2"/>
      <c r="Y30" s="2"/>
      <c r="Z30" s="2"/>
      <c r="AA30" s="2"/>
      <c r="AB30" s="2"/>
    </row>
    <row r="31" spans="1:28" ht="12" customHeight="1" x14ac:dyDescent="0.2">
      <c r="A31" s="100">
        <f>Namen!B31</f>
        <v>9</v>
      </c>
      <c r="B31" s="71" t="str">
        <f>Namen!C31</f>
        <v>Stacey van Oene</v>
      </c>
      <c r="C31" s="72" t="str">
        <f>Namen!D31</f>
        <v>Olvo</v>
      </c>
      <c r="D31" s="72" t="str">
        <f>Namen!G31</f>
        <v>pre pre instap 2</v>
      </c>
      <c r="E31" s="73" t="str">
        <f>Namen!H31</f>
        <v>D4</v>
      </c>
      <c r="F31" s="410">
        <f>Namen!B31</f>
        <v>9</v>
      </c>
      <c r="G31" s="9">
        <f>Namen!L31</f>
        <v>0</v>
      </c>
      <c r="H31" s="62"/>
      <c r="I31" s="74">
        <v>4.5</v>
      </c>
      <c r="J31" s="75">
        <v>3.5</v>
      </c>
      <c r="K31" s="75"/>
      <c r="L31" s="75"/>
      <c r="M31" s="414"/>
      <c r="N31" s="425"/>
      <c r="O31" s="422">
        <f t="shared" si="0"/>
        <v>3.5</v>
      </c>
      <c r="P31" s="506">
        <f t="shared" si="2"/>
        <v>10</v>
      </c>
      <c r="Q31" s="105">
        <f t="shared" si="3"/>
        <v>6.5</v>
      </c>
      <c r="S31" s="50">
        <f t="shared" si="4"/>
        <v>11</v>
      </c>
      <c r="T31" s="2"/>
      <c r="U31" s="2"/>
      <c r="V31" s="2"/>
      <c r="W31" s="2"/>
      <c r="X31" s="2"/>
      <c r="Y31" s="2"/>
      <c r="Z31" s="2"/>
      <c r="AA31" s="2"/>
      <c r="AB31" s="2"/>
    </row>
    <row r="32" spans="1:28" ht="12" customHeight="1" x14ac:dyDescent="0.2">
      <c r="A32" s="100">
        <f>Namen!B32</f>
        <v>10</v>
      </c>
      <c r="B32" s="71" t="str">
        <f>Namen!C32</f>
        <v>Julianne Klein Nagelvoort</v>
      </c>
      <c r="C32" s="72" t="str">
        <f>Namen!D32</f>
        <v>Olvo</v>
      </c>
      <c r="D32" s="72" t="str">
        <f>Namen!G32</f>
        <v>pre pre instap 2</v>
      </c>
      <c r="E32" s="73" t="str">
        <f>Namen!H32</f>
        <v>D4</v>
      </c>
      <c r="F32" s="410">
        <f>Namen!B32</f>
        <v>10</v>
      </c>
      <c r="G32" s="9">
        <f>Namen!L32</f>
        <v>0</v>
      </c>
      <c r="H32" s="62"/>
      <c r="I32" s="74">
        <v>4.2</v>
      </c>
      <c r="J32" s="75">
        <v>2.2999999999999998</v>
      </c>
      <c r="K32" s="75"/>
      <c r="L32" s="75"/>
      <c r="M32" s="414"/>
      <c r="N32" s="425"/>
      <c r="O32" s="422">
        <f t="shared" si="0"/>
        <v>2.2999999999999998</v>
      </c>
      <c r="P32" s="506">
        <f t="shared" si="2"/>
        <v>10</v>
      </c>
      <c r="Q32" s="105">
        <f t="shared" si="3"/>
        <v>7.7</v>
      </c>
      <c r="S32" s="50">
        <f t="shared" si="4"/>
        <v>11.9</v>
      </c>
    </row>
    <row r="33" spans="1:21" ht="12" customHeight="1" x14ac:dyDescent="0.2">
      <c r="A33" s="100">
        <f>Namen!B33</f>
        <v>11</v>
      </c>
      <c r="B33" s="71" t="str">
        <f>Namen!C33</f>
        <v>Lara Chrispijn</v>
      </c>
      <c r="C33" s="72" t="str">
        <f>Namen!D33</f>
        <v>Olvo</v>
      </c>
      <c r="D33" s="72" t="str">
        <f>Namen!G33</f>
        <v>pre pre instap 2</v>
      </c>
      <c r="E33" s="73" t="str">
        <f>Namen!H33</f>
        <v>D4</v>
      </c>
      <c r="F33" s="410">
        <f>Namen!B33</f>
        <v>11</v>
      </c>
      <c r="G33" s="9">
        <f>Namen!L33</f>
        <v>0</v>
      </c>
      <c r="H33" s="62"/>
      <c r="I33" s="74">
        <v>5.0999999999999996</v>
      </c>
      <c r="J33" s="75">
        <v>1.9</v>
      </c>
      <c r="K33" s="75"/>
      <c r="L33" s="75"/>
      <c r="M33" s="414"/>
      <c r="N33" s="425"/>
      <c r="O33" s="422">
        <f t="shared" si="0"/>
        <v>1.9</v>
      </c>
      <c r="P33" s="506">
        <f t="shared" si="2"/>
        <v>10</v>
      </c>
      <c r="Q33" s="105">
        <f t="shared" si="3"/>
        <v>8.1</v>
      </c>
      <c r="S33" s="50">
        <f t="shared" si="4"/>
        <v>13.2</v>
      </c>
    </row>
    <row r="34" spans="1:21" ht="12" customHeight="1" x14ac:dyDescent="0.2">
      <c r="A34" s="100">
        <f>Namen!B34</f>
        <v>0</v>
      </c>
      <c r="B34" s="71">
        <f>Namen!C34</f>
        <v>0</v>
      </c>
      <c r="C34" s="72">
        <f>Namen!D34</f>
        <v>0</v>
      </c>
      <c r="D34" s="72">
        <f>Namen!G34</f>
        <v>0</v>
      </c>
      <c r="E34" s="73">
        <f>Namen!H34</f>
        <v>0</v>
      </c>
      <c r="F34" s="410">
        <f>Namen!B34</f>
        <v>0</v>
      </c>
      <c r="G34" s="9">
        <f>Namen!L34</f>
        <v>0</v>
      </c>
      <c r="H34" s="62"/>
      <c r="I34" s="74"/>
      <c r="J34" s="75"/>
      <c r="K34" s="75"/>
      <c r="L34" s="75"/>
      <c r="M34" s="414"/>
      <c r="N34" s="425"/>
      <c r="O34" s="422">
        <f t="shared" si="0"/>
        <v>0</v>
      </c>
      <c r="P34" s="506">
        <f t="shared" si="2"/>
        <v>0</v>
      </c>
      <c r="Q34" s="105">
        <f t="shared" si="3"/>
        <v>0</v>
      </c>
      <c r="S34" s="50">
        <f t="shared" si="4"/>
        <v>0</v>
      </c>
    </row>
    <row r="35" spans="1:21" ht="12" customHeight="1" x14ac:dyDescent="0.2">
      <c r="A35" s="100">
        <f>Namen!B35</f>
        <v>0</v>
      </c>
      <c r="B35" s="71">
        <f>Namen!C35</f>
        <v>0</v>
      </c>
      <c r="C35" s="72">
        <f>Namen!D35</f>
        <v>0</v>
      </c>
      <c r="D35" s="72">
        <f>Namen!G35</f>
        <v>0</v>
      </c>
      <c r="E35" s="73">
        <f>Namen!H35</f>
        <v>0</v>
      </c>
      <c r="F35" s="410">
        <f>Namen!B35</f>
        <v>0</v>
      </c>
      <c r="G35" s="9">
        <f>Namen!L35</f>
        <v>0</v>
      </c>
      <c r="H35" s="62"/>
      <c r="I35" s="74"/>
      <c r="J35" s="75"/>
      <c r="K35" s="75"/>
      <c r="L35" s="75"/>
      <c r="M35" s="414"/>
      <c r="N35" s="425"/>
      <c r="O35" s="422">
        <f t="shared" si="0"/>
        <v>0</v>
      </c>
      <c r="P35" s="506">
        <f t="shared" si="2"/>
        <v>0</v>
      </c>
      <c r="Q35" s="105">
        <f t="shared" si="3"/>
        <v>0</v>
      </c>
      <c r="S35" s="50">
        <f t="shared" si="4"/>
        <v>0</v>
      </c>
    </row>
    <row r="36" spans="1:21" ht="12" customHeight="1" x14ac:dyDescent="0.2">
      <c r="A36" s="100">
        <f>Namen!B36</f>
        <v>0</v>
      </c>
      <c r="B36" s="71">
        <f>Namen!C36</f>
        <v>0</v>
      </c>
      <c r="C36" s="72">
        <f>Namen!D36</f>
        <v>0</v>
      </c>
      <c r="D36" s="72">
        <f>Namen!G36</f>
        <v>0</v>
      </c>
      <c r="E36" s="73">
        <f>Namen!H36</f>
        <v>0</v>
      </c>
      <c r="F36" s="410">
        <f>Namen!B36</f>
        <v>0</v>
      </c>
      <c r="G36" s="9">
        <f>Namen!L36</f>
        <v>0</v>
      </c>
      <c r="H36" s="62"/>
      <c r="I36" s="74"/>
      <c r="J36" s="75"/>
      <c r="K36" s="75"/>
      <c r="L36" s="75"/>
      <c r="M36" s="414"/>
      <c r="N36" s="425"/>
      <c r="O36" s="422">
        <f t="shared" si="0"/>
        <v>0</v>
      </c>
      <c r="P36" s="506">
        <f t="shared" si="2"/>
        <v>0</v>
      </c>
      <c r="Q36" s="105">
        <f t="shared" si="3"/>
        <v>0</v>
      </c>
      <c r="S36" s="50">
        <f t="shared" si="4"/>
        <v>0</v>
      </c>
    </row>
    <row r="37" spans="1:21" ht="12" customHeight="1" x14ac:dyDescent="0.2">
      <c r="A37" s="100">
        <f>Namen!B37</f>
        <v>0</v>
      </c>
      <c r="B37" s="71">
        <f>Namen!C37</f>
        <v>0</v>
      </c>
      <c r="C37" s="72">
        <f>Namen!D37</f>
        <v>0</v>
      </c>
      <c r="D37" s="72">
        <f>Namen!G37</f>
        <v>0</v>
      </c>
      <c r="E37" s="73">
        <f>Namen!H37</f>
        <v>0</v>
      </c>
      <c r="F37" s="410">
        <f>Namen!B37</f>
        <v>0</v>
      </c>
      <c r="G37" s="9">
        <f>Namen!L37</f>
        <v>0</v>
      </c>
      <c r="H37" s="62"/>
      <c r="I37" s="74"/>
      <c r="J37" s="75"/>
      <c r="K37" s="75"/>
      <c r="L37" s="75"/>
      <c r="M37" s="414"/>
      <c r="N37" s="425"/>
      <c r="O37" s="422">
        <f t="shared" si="0"/>
        <v>0</v>
      </c>
      <c r="P37" s="506">
        <f t="shared" si="2"/>
        <v>0</v>
      </c>
      <c r="Q37" s="105">
        <f t="shared" si="3"/>
        <v>0</v>
      </c>
      <c r="S37" s="50">
        <f t="shared" si="4"/>
        <v>0</v>
      </c>
    </row>
    <row r="38" spans="1:21" ht="12" customHeight="1" x14ac:dyDescent="0.2">
      <c r="A38" s="100">
        <f>Namen!B38</f>
        <v>0</v>
      </c>
      <c r="B38" s="71">
        <f>Namen!C38</f>
        <v>0</v>
      </c>
      <c r="C38" s="72">
        <f>Namen!D38</f>
        <v>0</v>
      </c>
      <c r="D38" s="72">
        <f>Namen!G38</f>
        <v>0</v>
      </c>
      <c r="E38" s="73">
        <f>Namen!H38</f>
        <v>0</v>
      </c>
      <c r="F38" s="410">
        <f>Namen!B38</f>
        <v>0</v>
      </c>
      <c r="G38" s="9">
        <f>Namen!L38</f>
        <v>0</v>
      </c>
      <c r="H38" s="62"/>
      <c r="I38" s="74"/>
      <c r="J38" s="75"/>
      <c r="K38" s="75"/>
      <c r="L38" s="75"/>
      <c r="M38" s="414"/>
      <c r="N38" s="425"/>
      <c r="O38" s="422">
        <f t="shared" ref="O38:O65" si="5">IF(K38=0,J38,(IF(L38=0,(J38+K38)/2,(IF(M38=0,(J38+K38+L38)/3,(SUM(J38:M38)-MAX(J38:M38)-MIN(J38:M38))/2)))))</f>
        <v>0</v>
      </c>
      <c r="P38" s="506">
        <f t="shared" si="2"/>
        <v>0</v>
      </c>
      <c r="Q38" s="105">
        <f t="shared" si="3"/>
        <v>0</v>
      </c>
      <c r="S38" s="50">
        <f t="shared" si="4"/>
        <v>0</v>
      </c>
    </row>
    <row r="39" spans="1:21" ht="12" customHeight="1" x14ac:dyDescent="0.2">
      <c r="A39" s="100">
        <f>Namen!B39</f>
        <v>0</v>
      </c>
      <c r="B39" s="71">
        <f>Namen!C39</f>
        <v>0</v>
      </c>
      <c r="C39" s="72">
        <f>Namen!D39</f>
        <v>0</v>
      </c>
      <c r="D39" s="72">
        <f>Namen!G39</f>
        <v>0</v>
      </c>
      <c r="E39" s="73">
        <f>Namen!H39</f>
        <v>0</v>
      </c>
      <c r="F39" s="410">
        <f>Namen!B39</f>
        <v>0</v>
      </c>
      <c r="G39" s="9">
        <f>Namen!L39</f>
        <v>0</v>
      </c>
      <c r="H39" s="62"/>
      <c r="I39" s="74"/>
      <c r="J39" s="75"/>
      <c r="K39" s="75"/>
      <c r="L39" s="75"/>
      <c r="M39" s="414"/>
      <c r="N39" s="425"/>
      <c r="O39" s="422">
        <f t="shared" si="5"/>
        <v>0</v>
      </c>
      <c r="P39" s="506">
        <f t="shared" si="2"/>
        <v>0</v>
      </c>
      <c r="Q39" s="105">
        <f t="shared" si="3"/>
        <v>0</v>
      </c>
      <c r="S39" s="50">
        <f t="shared" si="4"/>
        <v>0</v>
      </c>
    </row>
    <row r="40" spans="1:21" ht="12" customHeight="1" x14ac:dyDescent="0.2">
      <c r="A40" s="100">
        <f>Namen!B40</f>
        <v>0</v>
      </c>
      <c r="B40" s="71">
        <f>Namen!C40</f>
        <v>0</v>
      </c>
      <c r="C40" s="72">
        <f>Namen!D40</f>
        <v>0</v>
      </c>
      <c r="D40" s="72">
        <f>Namen!G40</f>
        <v>0</v>
      </c>
      <c r="E40" s="73">
        <f>Namen!H40</f>
        <v>0</v>
      </c>
      <c r="F40" s="410">
        <f>Namen!B40</f>
        <v>0</v>
      </c>
      <c r="G40" s="9">
        <f>Namen!L40</f>
        <v>0</v>
      </c>
      <c r="H40" s="62"/>
      <c r="I40" s="74"/>
      <c r="J40" s="75"/>
      <c r="K40" s="75"/>
      <c r="L40" s="75"/>
      <c r="M40" s="414"/>
      <c r="N40" s="425"/>
      <c r="O40" s="422">
        <f t="shared" si="5"/>
        <v>0</v>
      </c>
      <c r="P40" s="506">
        <f t="shared" si="2"/>
        <v>0</v>
      </c>
      <c r="Q40" s="105">
        <f t="shared" si="3"/>
        <v>0</v>
      </c>
      <c r="S40" s="50">
        <f t="shared" si="4"/>
        <v>0</v>
      </c>
    </row>
    <row r="41" spans="1:21" ht="12" customHeight="1" thickBot="1" x14ac:dyDescent="0.25">
      <c r="A41" s="99">
        <f>Namen!B41</f>
        <v>0</v>
      </c>
      <c r="B41" s="76">
        <f>Namen!C41</f>
        <v>0</v>
      </c>
      <c r="C41" s="77">
        <f>Namen!D41</f>
        <v>0</v>
      </c>
      <c r="D41" s="77">
        <f>Namen!G41</f>
        <v>0</v>
      </c>
      <c r="E41" s="78">
        <f>Namen!H41</f>
        <v>0</v>
      </c>
      <c r="F41" s="408">
        <f>Namen!B41</f>
        <v>0</v>
      </c>
      <c r="G41" s="79">
        <f>Namen!L41</f>
        <v>0</v>
      </c>
      <c r="H41" s="84"/>
      <c r="I41" s="80"/>
      <c r="J41" s="81"/>
      <c r="K41" s="81"/>
      <c r="L41" s="81"/>
      <c r="M41" s="426"/>
      <c r="N41" s="427"/>
      <c r="O41" s="420">
        <f t="shared" si="5"/>
        <v>0</v>
      </c>
      <c r="P41" s="509">
        <f t="shared" si="2"/>
        <v>0</v>
      </c>
      <c r="Q41" s="103">
        <f t="shared" si="3"/>
        <v>0</v>
      </c>
      <c r="R41" s="51"/>
      <c r="S41" s="86">
        <f t="shared" si="4"/>
        <v>0</v>
      </c>
      <c r="T41" s="51"/>
      <c r="U41" s="51"/>
    </row>
    <row r="42" spans="1:21" ht="12" customHeight="1" x14ac:dyDescent="0.2">
      <c r="A42" s="94">
        <f>Namen!B42</f>
        <v>12</v>
      </c>
      <c r="B42" s="71" t="str">
        <f>Namen!C42</f>
        <v>Emma Wolf</v>
      </c>
      <c r="C42" s="72" t="str">
        <f>Namen!D42</f>
        <v>Olvo</v>
      </c>
      <c r="D42" s="72" t="str">
        <f>Namen!G42</f>
        <v>pre pre instap 1</v>
      </c>
      <c r="E42" s="73" t="str">
        <f>Namen!H42</f>
        <v>D4</v>
      </c>
      <c r="F42" s="407">
        <f>Namen!B42</f>
        <v>12</v>
      </c>
      <c r="G42" s="9">
        <f>Namen!L42</f>
        <v>0</v>
      </c>
      <c r="H42" s="7"/>
      <c r="I42" s="74">
        <v>5.0999999999999996</v>
      </c>
      <c r="J42" s="75">
        <v>3.3</v>
      </c>
      <c r="K42" s="75"/>
      <c r="L42" s="75"/>
      <c r="M42" s="414"/>
      <c r="N42" s="425"/>
      <c r="O42" s="421">
        <f t="shared" si="5"/>
        <v>3.3</v>
      </c>
      <c r="P42" s="506">
        <f t="shared" si="2"/>
        <v>10</v>
      </c>
      <c r="Q42" s="104">
        <f t="shared" si="3"/>
        <v>6.7</v>
      </c>
      <c r="S42" s="50">
        <f t="shared" si="4"/>
        <v>11.8</v>
      </c>
    </row>
    <row r="43" spans="1:21" ht="12" customHeight="1" x14ac:dyDescent="0.2">
      <c r="A43" s="100">
        <f>Namen!B43</f>
        <v>13</v>
      </c>
      <c r="B43" s="71" t="str">
        <f>Namen!C43</f>
        <v>Loïs Poppen</v>
      </c>
      <c r="C43" s="72" t="str">
        <f>Namen!D43</f>
        <v>Olvo</v>
      </c>
      <c r="D43" s="72" t="str">
        <f>Namen!G43</f>
        <v>pre pre instap 1</v>
      </c>
      <c r="E43" s="73" t="str">
        <f>Namen!H43</f>
        <v>D4</v>
      </c>
      <c r="F43" s="410">
        <f>Namen!B43</f>
        <v>13</v>
      </c>
      <c r="G43" s="9">
        <f>Namen!L43</f>
        <v>0</v>
      </c>
      <c r="H43" s="7"/>
      <c r="I43" s="74">
        <v>5.0999999999999996</v>
      </c>
      <c r="J43" s="75">
        <v>1.7</v>
      </c>
      <c r="K43" s="75"/>
      <c r="L43" s="75"/>
      <c r="M43" s="414"/>
      <c r="N43" s="425"/>
      <c r="O43" s="422">
        <f t="shared" si="5"/>
        <v>1.7</v>
      </c>
      <c r="P43" s="506">
        <f t="shared" si="2"/>
        <v>10</v>
      </c>
      <c r="Q43" s="105">
        <f t="shared" si="3"/>
        <v>8.3000000000000007</v>
      </c>
      <c r="S43" s="50">
        <f t="shared" si="4"/>
        <v>13.4</v>
      </c>
    </row>
    <row r="44" spans="1:21" ht="12" customHeight="1" x14ac:dyDescent="0.2">
      <c r="A44" s="100">
        <f>Namen!B44</f>
        <v>14</v>
      </c>
      <c r="B44" s="71" t="str">
        <f>Namen!C44</f>
        <v>Soraya van Dam</v>
      </c>
      <c r="C44" s="72" t="str">
        <f>Namen!D44</f>
        <v>Olvo</v>
      </c>
      <c r="D44" s="72" t="str">
        <f>Namen!G44</f>
        <v>pre pre instap 1</v>
      </c>
      <c r="E44" s="73" t="str">
        <f>Namen!H44</f>
        <v>D4</v>
      </c>
      <c r="F44" s="410">
        <f>Namen!B44</f>
        <v>14</v>
      </c>
      <c r="G44" s="9">
        <f>Namen!L44</f>
        <v>0</v>
      </c>
      <c r="H44" s="7"/>
      <c r="I44" s="74">
        <v>5.0999999999999996</v>
      </c>
      <c r="J44" s="75">
        <v>1.4</v>
      </c>
      <c r="K44" s="75"/>
      <c r="L44" s="75"/>
      <c r="M44" s="414"/>
      <c r="N44" s="425"/>
      <c r="O44" s="422">
        <f t="shared" si="5"/>
        <v>1.4</v>
      </c>
      <c r="P44" s="506">
        <f t="shared" si="2"/>
        <v>10</v>
      </c>
      <c r="Q44" s="105">
        <f t="shared" si="3"/>
        <v>8.6</v>
      </c>
      <c r="S44" s="50">
        <f t="shared" si="4"/>
        <v>13.7</v>
      </c>
    </row>
    <row r="45" spans="1:21" ht="12" customHeight="1" x14ac:dyDescent="0.2">
      <c r="A45" s="100">
        <f>Namen!B45</f>
        <v>15</v>
      </c>
      <c r="B45" s="71" t="str">
        <f>Namen!C45</f>
        <v>Naomi Jonker</v>
      </c>
      <c r="C45" s="72" t="str">
        <f>Namen!D45</f>
        <v>Olvo</v>
      </c>
      <c r="D45" s="72" t="str">
        <f>Namen!G45</f>
        <v>pre pre instap 1</v>
      </c>
      <c r="E45" s="73" t="str">
        <f>Namen!H45</f>
        <v>D4</v>
      </c>
      <c r="F45" s="410">
        <f>Namen!B45</f>
        <v>15</v>
      </c>
      <c r="G45" s="9">
        <f>Namen!L45</f>
        <v>0</v>
      </c>
      <c r="H45" s="7"/>
      <c r="I45" s="74">
        <v>3.9</v>
      </c>
      <c r="J45" s="75">
        <v>2.4</v>
      </c>
      <c r="K45" s="75"/>
      <c r="L45" s="75"/>
      <c r="M45" s="414"/>
      <c r="N45" s="425"/>
      <c r="O45" s="422">
        <f t="shared" si="5"/>
        <v>2.4</v>
      </c>
      <c r="P45" s="506">
        <f t="shared" si="2"/>
        <v>10</v>
      </c>
      <c r="Q45" s="105">
        <f t="shared" si="3"/>
        <v>7.6</v>
      </c>
      <c r="S45" s="50">
        <f t="shared" si="4"/>
        <v>11.5</v>
      </c>
    </row>
    <row r="46" spans="1:21" ht="12" customHeight="1" x14ac:dyDescent="0.2">
      <c r="A46" s="100">
        <f>Namen!B46</f>
        <v>16</v>
      </c>
      <c r="B46" s="71" t="str">
        <f>Namen!C46</f>
        <v>Laurie van Pijkeren</v>
      </c>
      <c r="C46" s="72" t="str">
        <f>Namen!D46</f>
        <v>Olvo</v>
      </c>
      <c r="D46" s="72" t="str">
        <f>Namen!G46</f>
        <v>pre pre instap 1</v>
      </c>
      <c r="E46" s="73" t="str">
        <f>Namen!H46</f>
        <v>D4</v>
      </c>
      <c r="F46" s="410">
        <f>Namen!B46</f>
        <v>16</v>
      </c>
      <c r="G46" s="9">
        <f>Namen!L46</f>
        <v>0</v>
      </c>
      <c r="H46" s="7"/>
      <c r="I46" s="74">
        <v>5.0999999999999996</v>
      </c>
      <c r="J46" s="75">
        <v>2.1</v>
      </c>
      <c r="K46" s="75"/>
      <c r="L46" s="75"/>
      <c r="M46" s="414"/>
      <c r="N46" s="425"/>
      <c r="O46" s="422">
        <f t="shared" si="5"/>
        <v>2.1</v>
      </c>
      <c r="P46" s="506">
        <f t="shared" si="2"/>
        <v>10</v>
      </c>
      <c r="Q46" s="105">
        <f t="shared" si="3"/>
        <v>7.9</v>
      </c>
      <c r="S46" s="50">
        <f t="shared" si="4"/>
        <v>13</v>
      </c>
    </row>
    <row r="47" spans="1:21" ht="12" customHeight="1" x14ac:dyDescent="0.2">
      <c r="A47" s="100">
        <f>Namen!B47</f>
        <v>0</v>
      </c>
      <c r="B47" s="71">
        <f>Namen!C47</f>
        <v>0</v>
      </c>
      <c r="C47" s="72">
        <f>Namen!D47</f>
        <v>0</v>
      </c>
      <c r="D47" s="72">
        <f>Namen!G47</f>
        <v>0</v>
      </c>
      <c r="E47" s="73">
        <f>Namen!H47</f>
        <v>0</v>
      </c>
      <c r="F47" s="410">
        <f>Namen!B47</f>
        <v>0</v>
      </c>
      <c r="G47" s="9">
        <f>Namen!L47</f>
        <v>0</v>
      </c>
      <c r="H47" s="7"/>
      <c r="I47" s="74"/>
      <c r="J47" s="75"/>
      <c r="K47" s="75"/>
      <c r="L47" s="75"/>
      <c r="M47" s="414"/>
      <c r="N47" s="425"/>
      <c r="O47" s="422">
        <f t="shared" si="5"/>
        <v>0</v>
      </c>
      <c r="P47" s="506">
        <f t="shared" si="2"/>
        <v>0</v>
      </c>
      <c r="Q47" s="105">
        <f t="shared" si="3"/>
        <v>0</v>
      </c>
      <c r="S47" s="50">
        <f t="shared" si="4"/>
        <v>0</v>
      </c>
    </row>
    <row r="48" spans="1:21" ht="12" customHeight="1" x14ac:dyDescent="0.2">
      <c r="A48" s="100">
        <f>Namen!B48</f>
        <v>0</v>
      </c>
      <c r="B48" s="71">
        <f>Namen!C48</f>
        <v>0</v>
      </c>
      <c r="C48" s="72">
        <f>Namen!D48</f>
        <v>0</v>
      </c>
      <c r="D48" s="72">
        <f>Namen!G48</f>
        <v>0</v>
      </c>
      <c r="E48" s="73">
        <f>Namen!H48</f>
        <v>0</v>
      </c>
      <c r="F48" s="410">
        <f>Namen!B48</f>
        <v>0</v>
      </c>
      <c r="G48" s="9">
        <f>Namen!L48</f>
        <v>0</v>
      </c>
      <c r="H48" s="7"/>
      <c r="I48" s="74"/>
      <c r="J48" s="75"/>
      <c r="K48" s="75"/>
      <c r="L48" s="75"/>
      <c r="M48" s="414"/>
      <c r="N48" s="425"/>
      <c r="O48" s="422">
        <f t="shared" si="5"/>
        <v>0</v>
      </c>
      <c r="P48" s="506">
        <f t="shared" si="2"/>
        <v>0</v>
      </c>
      <c r="Q48" s="105">
        <f t="shared" si="3"/>
        <v>0</v>
      </c>
      <c r="S48" s="50">
        <f t="shared" si="4"/>
        <v>0</v>
      </c>
    </row>
    <row r="49" spans="1:23" ht="12" customHeight="1" x14ac:dyDescent="0.2">
      <c r="A49" s="100">
        <f>Namen!B49</f>
        <v>0</v>
      </c>
      <c r="B49" s="71">
        <f>Namen!C49</f>
        <v>0</v>
      </c>
      <c r="C49" s="72">
        <f>Namen!D49</f>
        <v>0</v>
      </c>
      <c r="D49" s="72">
        <f>Namen!G49</f>
        <v>0</v>
      </c>
      <c r="E49" s="73">
        <f>Namen!H49</f>
        <v>0</v>
      </c>
      <c r="F49" s="410">
        <f>Namen!B49</f>
        <v>0</v>
      </c>
      <c r="G49" s="9">
        <f>Namen!L49</f>
        <v>0</v>
      </c>
      <c r="H49" s="7"/>
      <c r="I49" s="74"/>
      <c r="J49" s="75"/>
      <c r="K49" s="75"/>
      <c r="L49" s="75"/>
      <c r="M49" s="414"/>
      <c r="N49" s="425"/>
      <c r="O49" s="422">
        <f t="shared" si="5"/>
        <v>0</v>
      </c>
      <c r="P49" s="506">
        <f t="shared" si="2"/>
        <v>0</v>
      </c>
      <c r="Q49" s="105">
        <f t="shared" si="3"/>
        <v>0</v>
      </c>
      <c r="S49" s="50">
        <f t="shared" si="4"/>
        <v>0</v>
      </c>
    </row>
    <row r="50" spans="1:23" ht="12" customHeight="1" x14ac:dyDescent="0.2">
      <c r="A50" s="100">
        <f>Namen!B50</f>
        <v>0</v>
      </c>
      <c r="B50" s="71">
        <f>Namen!C50</f>
        <v>0</v>
      </c>
      <c r="C50" s="72">
        <f>Namen!D50</f>
        <v>0</v>
      </c>
      <c r="D50" s="72">
        <f>Namen!G50</f>
        <v>0</v>
      </c>
      <c r="E50" s="73">
        <f>Namen!H50</f>
        <v>0</v>
      </c>
      <c r="F50" s="410">
        <f>Namen!B50</f>
        <v>0</v>
      </c>
      <c r="G50" s="9">
        <f>Namen!L50</f>
        <v>0</v>
      </c>
      <c r="H50" s="7"/>
      <c r="I50" s="74"/>
      <c r="J50" s="75"/>
      <c r="K50" s="75"/>
      <c r="L50" s="75"/>
      <c r="M50" s="414"/>
      <c r="N50" s="425"/>
      <c r="O50" s="422">
        <f t="shared" si="5"/>
        <v>0</v>
      </c>
      <c r="P50" s="506">
        <f t="shared" si="2"/>
        <v>0</v>
      </c>
      <c r="Q50" s="105">
        <f t="shared" si="3"/>
        <v>0</v>
      </c>
      <c r="S50" s="50">
        <f t="shared" si="4"/>
        <v>0</v>
      </c>
    </row>
    <row r="51" spans="1:23" ht="12" customHeight="1" x14ac:dyDescent="0.2">
      <c r="A51" s="100">
        <f>Namen!B51</f>
        <v>0</v>
      </c>
      <c r="B51" s="71">
        <f>Namen!C51</f>
        <v>0</v>
      </c>
      <c r="C51" s="72">
        <f>Namen!D51</f>
        <v>0</v>
      </c>
      <c r="D51" s="72">
        <f>Namen!G51</f>
        <v>0</v>
      </c>
      <c r="E51" s="73">
        <f>Namen!H51</f>
        <v>0</v>
      </c>
      <c r="F51" s="410">
        <f>Namen!B51</f>
        <v>0</v>
      </c>
      <c r="G51" s="9">
        <f>Namen!L51</f>
        <v>0</v>
      </c>
      <c r="H51" s="7"/>
      <c r="I51" s="74"/>
      <c r="J51" s="75"/>
      <c r="K51" s="75"/>
      <c r="L51" s="75"/>
      <c r="M51" s="414"/>
      <c r="N51" s="425"/>
      <c r="O51" s="422">
        <f t="shared" si="5"/>
        <v>0</v>
      </c>
      <c r="P51" s="506">
        <f t="shared" si="2"/>
        <v>0</v>
      </c>
      <c r="Q51" s="105">
        <f t="shared" si="3"/>
        <v>0</v>
      </c>
      <c r="S51" s="50">
        <f t="shared" si="4"/>
        <v>0</v>
      </c>
    </row>
    <row r="52" spans="1:23" ht="12" customHeight="1" x14ac:dyDescent="0.2">
      <c r="A52" s="100">
        <f>Namen!B52</f>
        <v>0</v>
      </c>
      <c r="B52" s="71">
        <f>Namen!C52</f>
        <v>0</v>
      </c>
      <c r="C52" s="72">
        <f>Namen!D52</f>
        <v>0</v>
      </c>
      <c r="D52" s="72">
        <f>Namen!G52</f>
        <v>0</v>
      </c>
      <c r="E52" s="73">
        <f>Namen!H52</f>
        <v>0</v>
      </c>
      <c r="F52" s="410">
        <f>Namen!B52</f>
        <v>0</v>
      </c>
      <c r="G52" s="9">
        <f>Namen!L52</f>
        <v>0</v>
      </c>
      <c r="H52" s="62"/>
      <c r="I52" s="74"/>
      <c r="J52" s="75"/>
      <c r="K52" s="75"/>
      <c r="L52" s="75"/>
      <c r="M52" s="414"/>
      <c r="N52" s="425"/>
      <c r="O52" s="422">
        <f t="shared" si="5"/>
        <v>0</v>
      </c>
      <c r="P52" s="506">
        <f t="shared" si="2"/>
        <v>0</v>
      </c>
      <c r="Q52" s="105">
        <f t="shared" si="3"/>
        <v>0</v>
      </c>
      <c r="S52" s="50">
        <f t="shared" si="4"/>
        <v>0</v>
      </c>
    </row>
    <row r="53" spans="1:23" ht="12" customHeight="1" thickBot="1" x14ac:dyDescent="0.25">
      <c r="A53" s="99">
        <f>Namen!B53</f>
        <v>0</v>
      </c>
      <c r="B53" s="76">
        <f>Namen!C53</f>
        <v>0</v>
      </c>
      <c r="C53" s="77">
        <f>Namen!D53</f>
        <v>0</v>
      </c>
      <c r="D53" s="77">
        <f>Namen!G53</f>
        <v>0</v>
      </c>
      <c r="E53" s="78">
        <f>Namen!H53</f>
        <v>0</v>
      </c>
      <c r="F53" s="408">
        <f>Namen!B53</f>
        <v>0</v>
      </c>
      <c r="G53" s="79">
        <f>Namen!L53</f>
        <v>0</v>
      </c>
      <c r="H53" s="84"/>
      <c r="I53" s="80"/>
      <c r="J53" s="81"/>
      <c r="K53" s="81"/>
      <c r="L53" s="81"/>
      <c r="M53" s="426"/>
      <c r="N53" s="427"/>
      <c r="O53" s="420">
        <f t="shared" si="5"/>
        <v>0</v>
      </c>
      <c r="P53" s="509">
        <f t="shared" si="2"/>
        <v>0</v>
      </c>
      <c r="Q53" s="103">
        <f t="shared" si="3"/>
        <v>0</v>
      </c>
      <c r="R53" s="373"/>
      <c r="S53" s="86">
        <f t="shared" si="4"/>
        <v>0</v>
      </c>
      <c r="T53" s="51"/>
      <c r="U53" s="51"/>
    </row>
    <row r="54" spans="1:23" ht="12" customHeight="1" x14ac:dyDescent="0.2">
      <c r="A54" s="94">
        <f>Namen!B6</f>
        <v>1</v>
      </c>
      <c r="B54" s="71" t="str">
        <f>Namen!C6</f>
        <v>Merel Mooibroek</v>
      </c>
      <c r="C54" s="72" t="str">
        <f>Namen!D6</f>
        <v>Olvo</v>
      </c>
      <c r="D54" s="72" t="str">
        <f>Namen!G6</f>
        <v xml:space="preserve">Instap </v>
      </c>
      <c r="E54" s="73" t="str">
        <f>Namen!H6</f>
        <v>D4</v>
      </c>
      <c r="F54" s="407">
        <f>Namen!B6</f>
        <v>1</v>
      </c>
      <c r="G54" s="9">
        <f>Namen!L6</f>
        <v>0</v>
      </c>
      <c r="H54" s="7"/>
      <c r="I54" s="74">
        <v>5.4</v>
      </c>
      <c r="J54" s="75">
        <v>1.3</v>
      </c>
      <c r="K54" s="75"/>
      <c r="L54" s="75"/>
      <c r="M54" s="414"/>
      <c r="N54" s="425"/>
      <c r="O54" s="421">
        <f t="shared" si="5"/>
        <v>1.3</v>
      </c>
      <c r="P54" s="506">
        <f t="shared" si="2"/>
        <v>10</v>
      </c>
      <c r="Q54" s="104">
        <f t="shared" si="3"/>
        <v>8.6999999999999993</v>
      </c>
      <c r="S54" s="50">
        <f t="shared" si="4"/>
        <v>14.1</v>
      </c>
    </row>
    <row r="55" spans="1:23" ht="12" customHeight="1" x14ac:dyDescent="0.2">
      <c r="A55" s="100">
        <f>Namen!B7</f>
        <v>2</v>
      </c>
      <c r="B55" s="71" t="str">
        <f>Namen!C7</f>
        <v>Jacolien André</v>
      </c>
      <c r="C55" s="72" t="str">
        <f>Namen!D7</f>
        <v>Olvo</v>
      </c>
      <c r="D55" s="72" t="str">
        <f>Namen!G7</f>
        <v xml:space="preserve">Instap </v>
      </c>
      <c r="E55" s="73" t="str">
        <f>Namen!H7</f>
        <v>D4</v>
      </c>
      <c r="F55" s="410">
        <f>Namen!B7</f>
        <v>2</v>
      </c>
      <c r="G55" s="9">
        <f>Namen!L7</f>
        <v>0</v>
      </c>
      <c r="H55" s="7"/>
      <c r="I55" s="74">
        <v>5.4</v>
      </c>
      <c r="J55" s="75">
        <v>1.1000000000000001</v>
      </c>
      <c r="K55" s="75"/>
      <c r="L55" s="75"/>
      <c r="M55" s="414"/>
      <c r="N55" s="425"/>
      <c r="O55" s="422">
        <f t="shared" si="5"/>
        <v>1.1000000000000001</v>
      </c>
      <c r="P55" s="506">
        <f t="shared" si="2"/>
        <v>10</v>
      </c>
      <c r="Q55" s="105">
        <f t="shared" si="3"/>
        <v>8.9</v>
      </c>
      <c r="S55" s="50">
        <f t="shared" si="4"/>
        <v>14.3</v>
      </c>
    </row>
    <row r="56" spans="1:23" ht="12" customHeight="1" x14ac:dyDescent="0.2">
      <c r="A56" s="100">
        <f>Namen!B8</f>
        <v>3</v>
      </c>
      <c r="B56" s="71" t="str">
        <f>Namen!C8</f>
        <v>Mirjam Kragt</v>
      </c>
      <c r="C56" s="72" t="str">
        <f>Namen!D8</f>
        <v>Olvo</v>
      </c>
      <c r="D56" s="72" t="str">
        <f>Namen!G8</f>
        <v xml:space="preserve">Instap </v>
      </c>
      <c r="E56" s="73" t="str">
        <f>Namen!H8</f>
        <v>D4</v>
      </c>
      <c r="F56" s="410">
        <f>Namen!B8</f>
        <v>3</v>
      </c>
      <c r="G56" s="9">
        <f>Namen!L8</f>
        <v>0</v>
      </c>
      <c r="H56" s="7"/>
      <c r="I56" s="74">
        <v>5.0999999999999996</v>
      </c>
      <c r="J56" s="75">
        <v>1.3</v>
      </c>
      <c r="K56" s="75"/>
      <c r="L56" s="75"/>
      <c r="M56" s="414"/>
      <c r="N56" s="425"/>
      <c r="O56" s="422">
        <f t="shared" si="5"/>
        <v>1.3</v>
      </c>
      <c r="P56" s="506">
        <f t="shared" si="2"/>
        <v>10</v>
      </c>
      <c r="Q56" s="105">
        <f t="shared" si="3"/>
        <v>8.6999999999999993</v>
      </c>
      <c r="S56" s="50">
        <f t="shared" si="4"/>
        <v>13.8</v>
      </c>
    </row>
    <row r="57" spans="1:23" ht="12" customHeight="1" x14ac:dyDescent="0.2">
      <c r="A57" s="100">
        <f>Namen!B9</f>
        <v>78</v>
      </c>
      <c r="B57" s="71" t="str">
        <f>Namen!C9</f>
        <v>Frensis de Groot</v>
      </c>
      <c r="C57" s="72" t="str">
        <f>Namen!D9</f>
        <v>Olvo</v>
      </c>
      <c r="D57" s="72" t="str">
        <f>Namen!G9</f>
        <v>pre pre instap 1</v>
      </c>
      <c r="E57" s="73" t="str">
        <f>Namen!H9</f>
        <v>D4</v>
      </c>
      <c r="F57" s="410">
        <f>Namen!B9</f>
        <v>78</v>
      </c>
      <c r="G57" s="9">
        <f>Namen!L9</f>
        <v>0</v>
      </c>
      <c r="H57" s="7"/>
      <c r="I57" s="74"/>
      <c r="J57" s="75"/>
      <c r="K57" s="75"/>
      <c r="L57" s="75"/>
      <c r="M57" s="414"/>
      <c r="N57" s="425"/>
      <c r="O57" s="422">
        <f t="shared" si="5"/>
        <v>0</v>
      </c>
      <c r="P57" s="506">
        <f t="shared" si="2"/>
        <v>0</v>
      </c>
      <c r="Q57" s="105">
        <f t="shared" si="3"/>
        <v>0</v>
      </c>
      <c r="S57" s="50">
        <f t="shared" si="4"/>
        <v>0</v>
      </c>
    </row>
    <row r="58" spans="1:23" ht="12" customHeight="1" x14ac:dyDescent="0.2">
      <c r="A58" s="100">
        <f>Namen!B10</f>
        <v>0</v>
      </c>
      <c r="B58" s="71">
        <f>Namen!C10</f>
        <v>0</v>
      </c>
      <c r="C58" s="72">
        <f>Namen!D10</f>
        <v>0</v>
      </c>
      <c r="D58" s="72">
        <f>Namen!G10</f>
        <v>0</v>
      </c>
      <c r="E58" s="73">
        <f>Namen!H10</f>
        <v>0</v>
      </c>
      <c r="F58" s="410">
        <f>Namen!B10</f>
        <v>0</v>
      </c>
      <c r="G58" s="9">
        <f>Namen!L10</f>
        <v>0</v>
      </c>
      <c r="H58" s="7"/>
      <c r="I58" s="74"/>
      <c r="J58" s="75"/>
      <c r="K58" s="75"/>
      <c r="L58" s="75"/>
      <c r="M58" s="414"/>
      <c r="N58" s="425"/>
      <c r="O58" s="422">
        <f t="shared" si="5"/>
        <v>0</v>
      </c>
      <c r="P58" s="506">
        <f t="shared" si="2"/>
        <v>0</v>
      </c>
      <c r="Q58" s="105">
        <f t="shared" si="3"/>
        <v>0</v>
      </c>
      <c r="S58" s="50">
        <f t="shared" si="4"/>
        <v>0</v>
      </c>
      <c r="W58" s="3"/>
    </row>
    <row r="59" spans="1:23" ht="12" customHeight="1" x14ac:dyDescent="0.2">
      <c r="A59" s="100">
        <f>Namen!B11</f>
        <v>0</v>
      </c>
      <c r="B59" s="71">
        <f>Namen!C11</f>
        <v>0</v>
      </c>
      <c r="C59" s="72">
        <f>Namen!D11</f>
        <v>0</v>
      </c>
      <c r="D59" s="72">
        <f>Namen!G11</f>
        <v>0</v>
      </c>
      <c r="E59" s="73">
        <f>Namen!H11</f>
        <v>0</v>
      </c>
      <c r="F59" s="410">
        <f>Namen!B11</f>
        <v>0</v>
      </c>
      <c r="G59" s="9">
        <f>Namen!L11</f>
        <v>0</v>
      </c>
      <c r="H59" s="7"/>
      <c r="I59" s="74"/>
      <c r="J59" s="75"/>
      <c r="K59" s="75"/>
      <c r="L59" s="75"/>
      <c r="M59" s="414"/>
      <c r="N59" s="425"/>
      <c r="O59" s="422">
        <f t="shared" si="5"/>
        <v>0</v>
      </c>
      <c r="P59" s="506">
        <f t="shared" si="2"/>
        <v>0</v>
      </c>
      <c r="Q59" s="105">
        <f t="shared" si="3"/>
        <v>0</v>
      </c>
      <c r="S59" s="50">
        <f t="shared" si="4"/>
        <v>0</v>
      </c>
    </row>
    <row r="60" spans="1:23" ht="12" customHeight="1" x14ac:dyDescent="0.2">
      <c r="A60" s="100">
        <f>Namen!B12</f>
        <v>0</v>
      </c>
      <c r="B60" s="71">
        <f>Namen!C12</f>
        <v>0</v>
      </c>
      <c r="C60" s="72">
        <f>Namen!D12</f>
        <v>0</v>
      </c>
      <c r="D60" s="72">
        <f>Namen!G12</f>
        <v>0</v>
      </c>
      <c r="E60" s="73">
        <f>Namen!H12</f>
        <v>0</v>
      </c>
      <c r="F60" s="410">
        <f>Namen!B12</f>
        <v>0</v>
      </c>
      <c r="G60" s="9">
        <f>Namen!L12</f>
        <v>0</v>
      </c>
      <c r="H60" s="7"/>
      <c r="I60" s="74"/>
      <c r="J60" s="75"/>
      <c r="K60" s="75"/>
      <c r="L60" s="75"/>
      <c r="M60" s="414"/>
      <c r="N60" s="425"/>
      <c r="O60" s="422">
        <f t="shared" si="5"/>
        <v>0</v>
      </c>
      <c r="P60" s="506">
        <f t="shared" si="2"/>
        <v>0</v>
      </c>
      <c r="Q60" s="105">
        <f t="shared" si="3"/>
        <v>0</v>
      </c>
      <c r="S60" s="50">
        <f t="shared" si="4"/>
        <v>0</v>
      </c>
    </row>
    <row r="61" spans="1:23" ht="12" customHeight="1" x14ac:dyDescent="0.2">
      <c r="A61" s="100">
        <f>Namen!B13</f>
        <v>0</v>
      </c>
      <c r="B61" s="71">
        <f>Namen!C13</f>
        <v>0</v>
      </c>
      <c r="C61" s="72">
        <f>Namen!D13</f>
        <v>0</v>
      </c>
      <c r="D61" s="72">
        <f>Namen!G13</f>
        <v>0</v>
      </c>
      <c r="E61" s="73">
        <f>Namen!H13</f>
        <v>0</v>
      </c>
      <c r="F61" s="410">
        <f>Namen!B13</f>
        <v>0</v>
      </c>
      <c r="G61" s="9">
        <f>Namen!L13</f>
        <v>0</v>
      </c>
      <c r="H61" s="7"/>
      <c r="I61" s="74"/>
      <c r="J61" s="75"/>
      <c r="K61" s="75"/>
      <c r="L61" s="75"/>
      <c r="M61" s="414"/>
      <c r="N61" s="425"/>
      <c r="O61" s="422">
        <f t="shared" si="5"/>
        <v>0</v>
      </c>
      <c r="P61" s="506">
        <f t="shared" si="2"/>
        <v>0</v>
      </c>
      <c r="Q61" s="105">
        <f t="shared" si="3"/>
        <v>0</v>
      </c>
      <c r="S61" s="50">
        <f t="shared" si="4"/>
        <v>0</v>
      </c>
    </row>
    <row r="62" spans="1:23" ht="12" customHeight="1" x14ac:dyDescent="0.2">
      <c r="A62" s="100">
        <f>Namen!B14</f>
        <v>0</v>
      </c>
      <c r="B62" s="71">
        <f>Namen!C14</f>
        <v>0</v>
      </c>
      <c r="C62" s="72">
        <f>Namen!D14</f>
        <v>0</v>
      </c>
      <c r="D62" s="72">
        <f>Namen!G14</f>
        <v>0</v>
      </c>
      <c r="E62" s="73">
        <f>Namen!H14</f>
        <v>0</v>
      </c>
      <c r="F62" s="410">
        <f>Namen!B14</f>
        <v>0</v>
      </c>
      <c r="G62" s="9">
        <f>Namen!L14</f>
        <v>0</v>
      </c>
      <c r="H62" s="7"/>
      <c r="I62" s="74"/>
      <c r="J62" s="75"/>
      <c r="K62" s="75"/>
      <c r="L62" s="75"/>
      <c r="M62" s="414"/>
      <c r="N62" s="425"/>
      <c r="O62" s="422">
        <f t="shared" si="5"/>
        <v>0</v>
      </c>
      <c r="P62" s="506">
        <f t="shared" si="2"/>
        <v>0</v>
      </c>
      <c r="Q62" s="105">
        <f t="shared" si="3"/>
        <v>0</v>
      </c>
      <c r="S62" s="50">
        <f t="shared" si="4"/>
        <v>0</v>
      </c>
    </row>
    <row r="63" spans="1:23" ht="12" customHeight="1" x14ac:dyDescent="0.2">
      <c r="A63" s="100">
        <f>Namen!B15</f>
        <v>0</v>
      </c>
      <c r="B63" s="71">
        <f>Namen!C15</f>
        <v>0</v>
      </c>
      <c r="C63" s="72">
        <f>Namen!D15</f>
        <v>0</v>
      </c>
      <c r="D63" s="72">
        <f>Namen!G15</f>
        <v>0</v>
      </c>
      <c r="E63" s="73">
        <f>Namen!H15</f>
        <v>0</v>
      </c>
      <c r="F63" s="410">
        <f>Namen!B15</f>
        <v>0</v>
      </c>
      <c r="G63" s="9">
        <f>Namen!L15</f>
        <v>0</v>
      </c>
      <c r="H63" s="7"/>
      <c r="I63" s="74"/>
      <c r="J63" s="75"/>
      <c r="K63" s="75"/>
      <c r="L63" s="75"/>
      <c r="M63" s="414"/>
      <c r="N63" s="425"/>
      <c r="O63" s="422">
        <f t="shared" si="5"/>
        <v>0</v>
      </c>
      <c r="P63" s="506">
        <f t="shared" si="2"/>
        <v>0</v>
      </c>
      <c r="Q63" s="105">
        <f t="shared" si="3"/>
        <v>0</v>
      </c>
      <c r="S63" s="50">
        <f t="shared" si="4"/>
        <v>0</v>
      </c>
    </row>
    <row r="64" spans="1:23" ht="12" customHeight="1" x14ac:dyDescent="0.2">
      <c r="A64" s="100">
        <f>Namen!B16</f>
        <v>0</v>
      </c>
      <c r="B64" s="71">
        <f>Namen!C16</f>
        <v>0</v>
      </c>
      <c r="C64" s="72">
        <f>Namen!D16</f>
        <v>0</v>
      </c>
      <c r="D64" s="72">
        <f>Namen!G16</f>
        <v>0</v>
      </c>
      <c r="E64" s="73">
        <f>Namen!H16</f>
        <v>0</v>
      </c>
      <c r="F64" s="410">
        <f>Namen!B16</f>
        <v>0</v>
      </c>
      <c r="G64" s="9">
        <f>Namen!L16</f>
        <v>0</v>
      </c>
      <c r="H64" s="7"/>
      <c r="I64" s="74"/>
      <c r="J64" s="75"/>
      <c r="K64" s="75"/>
      <c r="L64" s="75"/>
      <c r="M64" s="414"/>
      <c r="N64" s="425"/>
      <c r="O64" s="422">
        <f t="shared" si="5"/>
        <v>0</v>
      </c>
      <c r="P64" s="506">
        <f t="shared" si="2"/>
        <v>0</v>
      </c>
      <c r="Q64" s="105">
        <f t="shared" si="3"/>
        <v>0</v>
      </c>
      <c r="S64" s="50">
        <f t="shared" si="4"/>
        <v>0</v>
      </c>
    </row>
    <row r="65" spans="1:21" ht="12" customHeight="1" thickBot="1" x14ac:dyDescent="0.25">
      <c r="A65" s="99">
        <f>Namen!B17</f>
        <v>0</v>
      </c>
      <c r="B65" s="76">
        <f>Namen!C17</f>
        <v>0</v>
      </c>
      <c r="C65" s="77">
        <f>Namen!D17</f>
        <v>0</v>
      </c>
      <c r="D65" s="77">
        <f>Namen!G17</f>
        <v>0</v>
      </c>
      <c r="E65" s="78">
        <f>Namen!H17</f>
        <v>0</v>
      </c>
      <c r="F65" s="408">
        <f>Namen!B17</f>
        <v>0</v>
      </c>
      <c r="G65" s="79">
        <f>Namen!L17</f>
        <v>0</v>
      </c>
      <c r="H65" s="84"/>
      <c r="I65" s="80"/>
      <c r="J65" s="81"/>
      <c r="K65" s="81"/>
      <c r="L65" s="81"/>
      <c r="M65" s="426"/>
      <c r="N65" s="427"/>
      <c r="O65" s="420">
        <f t="shared" si="5"/>
        <v>0</v>
      </c>
      <c r="P65" s="509">
        <f t="shared" si="2"/>
        <v>0</v>
      </c>
      <c r="Q65" s="103">
        <f t="shared" si="3"/>
        <v>0</v>
      </c>
      <c r="R65" s="373"/>
      <c r="S65" s="86">
        <f t="shared" si="4"/>
        <v>0</v>
      </c>
      <c r="T65" s="51"/>
      <c r="U65" s="51"/>
    </row>
  </sheetData>
  <sheetProtection sheet="1" objects="1" scenarios="1"/>
  <phoneticPr fontId="17" type="noConversion"/>
  <conditionalFormatting sqref="J19:N19">
    <cfRule type="cellIs" dxfId="45" priority="65" stopIfTrue="1" operator="lessThan">
      <formula>0.0001</formula>
    </cfRule>
  </conditionalFormatting>
  <conditionalFormatting sqref="J19:N19 Q30:S65 R7:S7 O6:O65 Q6:Q29 A6:G29 A30:H65 R9:S9 R11:S11 R13:S13 R15:S15 R17:S17 R19:S19 R21:S21 R23:S23 R25:S25 R27:S27 R29:S29 R7:R29">
    <cfRule type="expression" dxfId="44" priority="62" stopIfTrue="1">
      <formula>IF($G6=1,$A6:$S6," ")</formula>
    </cfRule>
  </conditionalFormatting>
  <conditionalFormatting sqref="G9 G11 G13 G15 G17 G19 G21 G23 G25 G27 G29 O29 Q15:S15 Q13:S13 Q11:S11 Q9:S9 O27 O25 O23 O21 O17 O15 O13 Q7:S7 O11 O9 O7 J19:O19 A29:E29 A27:E27 A25:E25 A23:E23 A21:E21 A19:E19 A17:E17 A15:E15 A13:E13 A11:E11 A9:E9 A7:E7 G7 Q17:S17 Q19:S19 Q21:S21 Q23:S23 Q25:S25 Q27:S27 Q29:S29">
    <cfRule type="expression" dxfId="43" priority="61" stopIfTrue="1">
      <formula>IF($G6=1,$A6:$S6," ")</formula>
    </cfRule>
  </conditionalFormatting>
  <conditionalFormatting sqref="H7 H9 H11 H13 H15 H17 H19 H21 H23 H25 H27 H29">
    <cfRule type="expression" dxfId="42" priority="59" stopIfTrue="1">
      <formula>IF($G7=1,$A7:$S7," ")</formula>
    </cfRule>
  </conditionalFormatting>
  <conditionalFormatting sqref="H6 H8 H10 H12 H14 H16 H18 H20 H22 H24 H26 H28">
    <cfRule type="expression" dxfId="41" priority="60" stopIfTrue="1">
      <formula>IF($G6=1,$A6:$S6," ")</formula>
    </cfRule>
  </conditionalFormatting>
  <conditionalFormatting sqref="I7 I9 I11 I13 I15 I17 I19 I21 I23 I25 I27 I29 P7 P9 P11 P13 P15 P17 P19 P21 P23 P25 P27 P29">
    <cfRule type="expression" dxfId="40" priority="72" stopIfTrue="1">
      <formula>IF($G7=1,$A7:$S7," ")</formula>
    </cfRule>
    <cfRule type="cellIs" dxfId="39" priority="73" stopIfTrue="1" operator="lessThan">
      <formula>0.0001</formula>
    </cfRule>
  </conditionalFormatting>
  <conditionalFormatting sqref="J28:N28 J10:N10 J12:N12 J8:N8 J16:N16 J18:N18 J20:N20 J22:N22 J24:N24 J26:N26 J14:N14 J6:N6 J30:N65">
    <cfRule type="expression" dxfId="38" priority="74" stopIfTrue="1">
      <formula>IF($G6=1,$A6:$S6," ")</formula>
    </cfRule>
    <cfRule type="cellIs" dxfId="37" priority="75" stopIfTrue="1" operator="lessThan">
      <formula>0.0001</formula>
    </cfRule>
  </conditionalFormatting>
  <conditionalFormatting sqref="J7:N7 J9:N9 J11:N11 J13:N13 J15:N15 J17:N17 J21:N21 J23:N23 J25:N25 J27:N27 J29:N29">
    <cfRule type="expression" dxfId="36" priority="76" stopIfTrue="1">
      <formula>IF($G7=1,$A7:$S7," ")</formula>
    </cfRule>
    <cfRule type="cellIs" dxfId="35" priority="77" stopIfTrue="1" operator="lessThan">
      <formula>0.0001</formula>
    </cfRule>
  </conditionalFormatting>
  <conditionalFormatting sqref="I28 I30:I65 I6 I8 I10 I12 I14 I16 I18 I20 I22 I24 I26 P8 P10 P12 P14 P16 P18 P20 P22 P24 P26 P28">
    <cfRule type="expression" dxfId="34" priority="78" stopIfTrue="1">
      <formula>IF($G6=1,$A6:$S6," ")</formula>
    </cfRule>
    <cfRule type="cellIs" dxfId="33" priority="79" stopIfTrue="1" operator="lessThan">
      <formula>0.0001</formula>
    </cfRule>
  </conditionalFormatting>
  <conditionalFormatting sqref="P6">
    <cfRule type="expression" dxfId="32" priority="39" stopIfTrue="1">
      <formula>IF($G6=1,$A6:$S6," ")</formula>
    </cfRule>
    <cfRule type="cellIs" dxfId="31" priority="40" stopIfTrue="1" operator="lessThan">
      <formula>0.0001</formula>
    </cfRule>
  </conditionalFormatting>
  <conditionalFormatting sqref="S6">
    <cfRule type="expression" dxfId="30" priority="38" stopIfTrue="1">
      <formula>IF($G6=1,$A6:$S6," ")</formula>
    </cfRule>
  </conditionalFormatting>
  <conditionalFormatting sqref="S14">
    <cfRule type="expression" dxfId="29" priority="17" stopIfTrue="1">
      <formula>IF($G14=1,$A14:$S14," ")</formula>
    </cfRule>
  </conditionalFormatting>
  <conditionalFormatting sqref="P30:P41">
    <cfRule type="expression" dxfId="28" priority="25" stopIfTrue="1">
      <formula>IF($G30=1,$A30:$S30," ")</formula>
    </cfRule>
    <cfRule type="cellIs" dxfId="27" priority="26" stopIfTrue="1" operator="lessThan">
      <formula>0.0001</formula>
    </cfRule>
  </conditionalFormatting>
  <conditionalFormatting sqref="P42:P53">
    <cfRule type="expression" dxfId="26" priority="23" stopIfTrue="1">
      <formula>IF($G42=1,$A42:$S42," ")</formula>
    </cfRule>
    <cfRule type="cellIs" dxfId="25" priority="24" stopIfTrue="1" operator="lessThan">
      <formula>0.0001</formula>
    </cfRule>
  </conditionalFormatting>
  <conditionalFormatting sqref="P54:P65">
    <cfRule type="expression" dxfId="24" priority="21" stopIfTrue="1">
      <formula>IF($G54=1,$A54:$S54," ")</formula>
    </cfRule>
    <cfRule type="cellIs" dxfId="23" priority="22" stopIfTrue="1" operator="lessThan">
      <formula>0.0001</formula>
    </cfRule>
  </conditionalFormatting>
  <conditionalFormatting sqref="S8">
    <cfRule type="expression" dxfId="22" priority="20" stopIfTrue="1">
      <formula>IF($G8=1,$A8:$S8," ")</formula>
    </cfRule>
  </conditionalFormatting>
  <conditionalFormatting sqref="S10">
    <cfRule type="expression" dxfId="21" priority="19" stopIfTrue="1">
      <formula>IF($G10=1,$A10:$S10," ")</formula>
    </cfRule>
  </conditionalFormatting>
  <conditionalFormatting sqref="S12">
    <cfRule type="expression" dxfId="20" priority="18" stopIfTrue="1">
      <formula>IF($G12=1,$A12:$S12," ")</formula>
    </cfRule>
  </conditionalFormatting>
  <conditionalFormatting sqref="S16">
    <cfRule type="expression" dxfId="19" priority="16" stopIfTrue="1">
      <formula>IF($G16=1,$A16:$S16," ")</formula>
    </cfRule>
  </conditionalFormatting>
  <conditionalFormatting sqref="S18">
    <cfRule type="expression" dxfId="18" priority="15" stopIfTrue="1">
      <formula>IF($G18=1,$A18:$S18," ")</formula>
    </cfRule>
  </conditionalFormatting>
  <conditionalFormatting sqref="S20">
    <cfRule type="expression" dxfId="17" priority="14" stopIfTrue="1">
      <formula>IF($G20=1,$A20:$S20," ")</formula>
    </cfRule>
  </conditionalFormatting>
  <conditionalFormatting sqref="S22">
    <cfRule type="expression" dxfId="16" priority="13" stopIfTrue="1">
      <formula>IF($G22=1,$A22:$S22," ")</formula>
    </cfRule>
  </conditionalFormatting>
  <conditionalFormatting sqref="S24">
    <cfRule type="expression" dxfId="15" priority="12" stopIfTrue="1">
      <formula>IF($G24=1,$A24:$S24," ")</formula>
    </cfRule>
  </conditionalFormatting>
  <conditionalFormatting sqref="S26">
    <cfRule type="expression" dxfId="14" priority="11" stopIfTrue="1">
      <formula>IF($G26=1,$A26:$S26," ")</formula>
    </cfRule>
  </conditionalFormatting>
  <conditionalFormatting sqref="S28">
    <cfRule type="expression" dxfId="13" priority="10" stopIfTrue="1">
      <formula>IF($G28=1,$A28:$S28," ")</formula>
    </cfRule>
  </conditionalFormatting>
  <conditionalFormatting sqref="R6">
    <cfRule type="expression" dxfId="12" priority="8" stopIfTrue="1">
      <formula>IF($G6=1,$A6:$S6," ")</formula>
    </cfRule>
  </conditionalFormatting>
  <conditionalFormatting sqref="R16">
    <cfRule type="expression" dxfId="11" priority="7" stopIfTrue="1">
      <formula>IF($G15=1,$A15:$S15," ")</formula>
    </cfRule>
  </conditionalFormatting>
  <conditionalFormatting sqref="R18">
    <cfRule type="expression" dxfId="10" priority="6" stopIfTrue="1">
      <formula>IF($G17=1,$A17:$S17," ")</formula>
    </cfRule>
  </conditionalFormatting>
  <conditionalFormatting sqref="R20">
    <cfRule type="expression" dxfId="9" priority="5" stopIfTrue="1">
      <formula>IF($G19=1,$A19:$S19," ")</formula>
    </cfRule>
  </conditionalFormatting>
  <conditionalFormatting sqref="R22">
    <cfRule type="expression" dxfId="8" priority="4" stopIfTrue="1">
      <formula>IF($G21=1,$A21:$S21," ")</formula>
    </cfRule>
  </conditionalFormatting>
  <conditionalFormatting sqref="R24">
    <cfRule type="expression" dxfId="7" priority="3" stopIfTrue="1">
      <formula>IF($G23=1,$A23:$S23," ")</formula>
    </cfRule>
  </conditionalFormatting>
  <conditionalFormatting sqref="R26">
    <cfRule type="expression" dxfId="6" priority="2" stopIfTrue="1">
      <formula>IF($G25=1,$A25:$S25," ")</formula>
    </cfRule>
  </conditionalFormatting>
  <conditionalFormatting sqref="R28">
    <cfRule type="expression" dxfId="5" priority="1" stopIfTrue="1">
      <formula>IF($G27=1,$A27:$S27," ")</formula>
    </cfRule>
  </conditionalFormatting>
  <dataValidations count="3">
    <dataValidation type="whole" allowBlank="1" showInputMessage="1" showErrorMessage="1" error="max 10" sqref="M1 J1:K1 J3:M5">
      <formula1>0</formula1>
      <formula2>10</formula2>
    </dataValidation>
    <dataValidation type="whole" allowBlank="1" showInputMessage="1" showErrorMessage="1" sqref="P1:P5 N3:N5 N1">
      <formula1>0</formula1>
      <formula2>10</formula2>
    </dataValidation>
    <dataValidation type="whole" allowBlank="1" showInputMessage="1" showErrorMessage="1" error="max 10_x000a_" sqref="I1:I5">
      <formula1>0</formula1>
      <formula2>10</formula2>
    </dataValidation>
  </dataValidations>
  <printOptions horizontalCentered="1"/>
  <pageMargins left="0.5" right="0.5" top="0.73" bottom="0.67" header="0.4" footer="0.4"/>
  <pageSetup paperSize="9" scale="76" orientation="portrait" r:id="rId1"/>
  <headerFooter alignWithMargins="0">
    <oddHeader>&amp;L&amp;"Arial,Vet"&amp;F, Invoer Jurycijfers &amp;A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7409" r:id="rId4">
          <objectPr defaultSize="0" autoPict="0" r:id="rId5">
            <anchor moveWithCells="1">
              <from>
                <xdr:col>19</xdr:col>
                <xdr:colOff>104775</xdr:colOff>
                <xdr:row>5</xdr:row>
                <xdr:rowOff>76200</xdr:rowOff>
              </from>
              <to>
                <xdr:col>21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aint.Picture" shapeId="17409" r:id="rId4"/>
      </mc:Fallback>
    </mc:AlternateContent>
    <mc:AlternateContent xmlns:mc="http://schemas.openxmlformats.org/markup-compatibility/2006">
      <mc:Choice Requires="x14">
        <oleObject progId="Paint.Picture" shapeId="17410" r:id="rId6">
          <objectPr defaultSize="0" autoPict="0" r:id="rId7">
            <anchor moveWithCells="1">
              <from>
                <xdr:col>19</xdr:col>
                <xdr:colOff>114300</xdr:colOff>
                <xdr:row>30</xdr:row>
                <xdr:rowOff>0</xdr:rowOff>
              </from>
              <to>
                <xdr:col>20</xdr:col>
                <xdr:colOff>114300</xdr:colOff>
                <xdr:row>32</xdr:row>
                <xdr:rowOff>76200</xdr:rowOff>
              </to>
            </anchor>
          </objectPr>
        </oleObject>
      </mc:Choice>
      <mc:Fallback>
        <oleObject progId="Paint.Picture" shapeId="17410" r:id="rId6"/>
      </mc:Fallback>
    </mc:AlternateContent>
    <mc:AlternateContent xmlns:mc="http://schemas.openxmlformats.org/markup-compatibility/2006">
      <mc:Choice Requires="x14">
        <oleObject progId="Paint.Picture" shapeId="17411" r:id="rId8">
          <objectPr defaultSize="0" autoPict="0" r:id="rId9">
            <anchor moveWithCells="1">
              <from>
                <xdr:col>19</xdr:col>
                <xdr:colOff>123825</xdr:colOff>
                <xdr:row>42</xdr:row>
                <xdr:rowOff>9525</xdr:rowOff>
              </from>
              <to>
                <xdr:col>20</xdr:col>
                <xdr:colOff>123825</xdr:colOff>
                <xdr:row>44</xdr:row>
                <xdr:rowOff>85725</xdr:rowOff>
              </to>
            </anchor>
          </objectPr>
        </oleObject>
      </mc:Choice>
      <mc:Fallback>
        <oleObject progId="Paint.Picture" shapeId="17411" r:id="rId8"/>
      </mc:Fallback>
    </mc:AlternateContent>
    <mc:AlternateContent xmlns:mc="http://schemas.openxmlformats.org/markup-compatibility/2006">
      <mc:Choice Requires="x14">
        <oleObject progId="Paint.Picture" shapeId="17412" r:id="rId10">
          <objectPr defaultSize="0" autoPict="0" r:id="rId11">
            <anchor moveWithCells="1">
              <from>
                <xdr:col>19</xdr:col>
                <xdr:colOff>142875</xdr:colOff>
                <xdr:row>54</xdr:row>
                <xdr:rowOff>9525</xdr:rowOff>
              </from>
              <to>
                <xdr:col>21</xdr:col>
                <xdr:colOff>0</xdr:colOff>
                <xdr:row>56</xdr:row>
                <xdr:rowOff>85725</xdr:rowOff>
              </to>
            </anchor>
          </objectPr>
        </oleObject>
      </mc:Choice>
      <mc:Fallback>
        <oleObject progId="Paint.Picture" shapeId="17412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2:AM57"/>
  <sheetViews>
    <sheetView showZeros="0" tabSelected="1" view="pageBreakPreview" zoomScale="90" zoomScaleNormal="100" zoomScaleSheetLayoutView="90" workbookViewId="0">
      <selection activeCell="G22" sqref="G22"/>
    </sheetView>
  </sheetViews>
  <sheetFormatPr defaultRowHeight="12.75" x14ac:dyDescent="0.2"/>
  <cols>
    <col min="1" max="1" width="4.140625" style="123" customWidth="1"/>
    <col min="2" max="2" width="17.42578125" style="123" bestFit="1" customWidth="1"/>
    <col min="3" max="3" width="22.7109375" style="140" customWidth="1"/>
    <col min="4" max="5" width="4.42578125" style="118" hidden="1" customWidth="1"/>
    <col min="6" max="6" width="5.140625" style="140" customWidth="1"/>
    <col min="7" max="7" width="20.140625" style="118" customWidth="1"/>
    <col min="8" max="9" width="3.7109375" style="118" customWidth="1"/>
    <col min="10" max="10" width="3.5703125" style="118" customWidth="1"/>
    <col min="11" max="11" width="3.7109375" style="277" customWidth="1"/>
    <col min="12" max="12" width="5.85546875" style="394" customWidth="1"/>
    <col min="13" max="14" width="3.7109375" style="274" customWidth="1"/>
    <col min="15" max="15" width="5.85546875" style="394" customWidth="1"/>
    <col min="16" max="16" width="3.7109375" style="274" customWidth="1"/>
    <col min="17" max="17" width="6.7109375" style="123" customWidth="1"/>
    <col min="18" max="18" width="3.7109375" style="123" customWidth="1"/>
    <col min="19" max="19" width="3.7109375" style="274" customWidth="1"/>
    <col min="20" max="20" width="5.85546875" style="394" customWidth="1"/>
    <col min="21" max="21" width="3.7109375" style="274" customWidth="1"/>
    <col min="22" max="22" width="6.7109375" style="123" customWidth="1"/>
    <col min="23" max="23" width="3.7109375" style="123" customWidth="1"/>
    <col min="24" max="24" width="4.5703125" style="274" bestFit="1" customWidth="1"/>
    <col min="25" max="25" width="5.85546875" style="394" customWidth="1"/>
    <col min="26" max="26" width="3.7109375" style="274" customWidth="1"/>
    <col min="27" max="27" width="6.7109375" style="123" customWidth="1"/>
    <col min="28" max="28" width="3.7109375" style="123" customWidth="1"/>
    <col min="29" max="29" width="3.7109375" style="274" customWidth="1"/>
    <col min="30" max="30" width="5.85546875" style="394" customWidth="1"/>
    <col min="31" max="31" width="3.7109375" style="274" customWidth="1"/>
    <col min="32" max="32" width="6.7109375" style="123" customWidth="1"/>
    <col min="33" max="33" width="3.7109375" style="123" customWidth="1"/>
    <col min="34" max="34" width="8.140625" style="118" bestFit="1" customWidth="1"/>
    <col min="35" max="35" width="3.7109375" style="123" customWidth="1"/>
    <col min="36" max="36" width="3.140625" style="124" customWidth="1"/>
    <col min="37" max="39" width="9.140625" style="241"/>
    <col min="40" max="16384" width="9.140625" style="123"/>
  </cols>
  <sheetData>
    <row r="2" spans="1:36" x14ac:dyDescent="0.2">
      <c r="A2" s="124"/>
      <c r="B2" s="124"/>
      <c r="C2" s="125"/>
      <c r="D2" s="126"/>
      <c r="E2" s="126"/>
      <c r="F2" s="126"/>
      <c r="G2" s="126" t="str">
        <f>Namen!B1</f>
        <v>Organisatie: OLVO Wezep</v>
      </c>
      <c r="K2" s="237"/>
      <c r="L2" s="392"/>
      <c r="M2" s="237"/>
    </row>
    <row r="3" spans="1:36" x14ac:dyDescent="0.2">
      <c r="A3" s="132"/>
      <c r="B3" s="132"/>
      <c r="C3" s="133" t="s">
        <v>3</v>
      </c>
      <c r="D3" s="126"/>
      <c r="E3" s="126"/>
      <c r="F3" s="126"/>
      <c r="G3" s="126" t="str">
        <f>Namen!B2</f>
        <v xml:space="preserve"> i.s.m. Districts Technische Commissie Turnen Dames</v>
      </c>
      <c r="H3" s="134"/>
      <c r="K3" s="237"/>
      <c r="L3" s="392"/>
      <c r="M3" s="237"/>
      <c r="O3" s="138"/>
      <c r="P3" s="204"/>
      <c r="Q3" s="135"/>
      <c r="R3" s="136"/>
      <c r="S3" s="204"/>
      <c r="T3" s="132"/>
      <c r="U3" s="204"/>
      <c r="V3" s="135"/>
      <c r="W3" s="136"/>
      <c r="X3" s="204"/>
      <c r="Y3" s="132"/>
      <c r="Z3" s="204"/>
      <c r="AA3" s="135"/>
      <c r="AB3" s="136"/>
      <c r="AC3" s="204"/>
      <c r="AD3" s="132"/>
      <c r="AE3" s="204"/>
      <c r="AF3" s="135"/>
      <c r="AG3" s="135"/>
      <c r="AH3" s="119"/>
      <c r="AI3" s="124"/>
    </row>
    <row r="4" spans="1:36" x14ac:dyDescent="0.2">
      <c r="A4" s="124"/>
      <c r="B4" s="124"/>
      <c r="C4" s="133" t="s">
        <v>3</v>
      </c>
      <c r="D4" s="140"/>
      <c r="E4" s="140"/>
      <c r="G4" s="134"/>
      <c r="H4" s="134"/>
      <c r="I4" s="134"/>
      <c r="J4" s="134"/>
      <c r="K4" s="276"/>
      <c r="L4" s="393"/>
      <c r="M4" s="231"/>
      <c r="N4" s="231"/>
      <c r="O4" s="393"/>
      <c r="P4" s="231"/>
      <c r="Q4" s="141"/>
      <c r="R4" s="142"/>
      <c r="S4" s="231"/>
      <c r="T4" s="226"/>
      <c r="U4" s="231"/>
      <c r="V4" s="141"/>
      <c r="W4" s="142"/>
      <c r="X4" s="231"/>
      <c r="Y4" s="226"/>
      <c r="Z4" s="231"/>
      <c r="AA4" s="141"/>
      <c r="AB4" s="142"/>
      <c r="AC4" s="231"/>
      <c r="AD4" s="226"/>
      <c r="AE4" s="231"/>
      <c r="AF4" s="141"/>
      <c r="AG4" s="141"/>
      <c r="AH4" s="143"/>
      <c r="AI4" s="144"/>
      <c r="AJ4" s="124" t="s">
        <v>14</v>
      </c>
    </row>
    <row r="5" spans="1:36" x14ac:dyDescent="0.2">
      <c r="A5" s="124"/>
      <c r="B5" s="124"/>
      <c r="C5" s="133" t="s">
        <v>3</v>
      </c>
      <c r="D5" s="159" t="s">
        <v>147</v>
      </c>
      <c r="E5" s="159"/>
      <c r="F5" s="159" t="s">
        <v>15</v>
      </c>
      <c r="G5" s="246" t="s">
        <v>20</v>
      </c>
      <c r="H5" s="160" t="s">
        <v>86</v>
      </c>
      <c r="I5" s="160" t="s">
        <v>28</v>
      </c>
      <c r="J5" s="161" t="s">
        <v>13</v>
      </c>
      <c r="K5" s="202" t="s">
        <v>55</v>
      </c>
      <c r="L5" s="132" t="s">
        <v>9</v>
      </c>
      <c r="M5" s="273" t="s">
        <v>111</v>
      </c>
      <c r="N5" s="204" t="s">
        <v>56</v>
      </c>
      <c r="O5" s="132" t="s">
        <v>10</v>
      </c>
      <c r="P5" s="273" t="s">
        <v>111</v>
      </c>
      <c r="Q5" s="162" t="s">
        <v>70</v>
      </c>
      <c r="R5" s="163" t="s">
        <v>11</v>
      </c>
      <c r="S5" s="202" t="s">
        <v>14</v>
      </c>
      <c r="T5" s="132" t="s">
        <v>57</v>
      </c>
      <c r="U5" s="273" t="s">
        <v>111</v>
      </c>
      <c r="V5" s="162" t="s">
        <v>70</v>
      </c>
      <c r="W5" s="163" t="s">
        <v>11</v>
      </c>
      <c r="X5" s="202" t="s">
        <v>14</v>
      </c>
      <c r="Y5" s="132" t="s">
        <v>57</v>
      </c>
      <c r="Z5" s="273" t="s">
        <v>111</v>
      </c>
      <c r="AA5" s="162" t="s">
        <v>70</v>
      </c>
      <c r="AB5" s="164" t="s">
        <v>11</v>
      </c>
      <c r="AC5" s="202" t="s">
        <v>14</v>
      </c>
      <c r="AD5" s="132" t="s">
        <v>57</v>
      </c>
      <c r="AE5" s="273" t="s">
        <v>111</v>
      </c>
      <c r="AF5" s="162" t="s">
        <v>70</v>
      </c>
      <c r="AG5" s="163" t="s">
        <v>11</v>
      </c>
      <c r="AH5" s="165" t="s">
        <v>5</v>
      </c>
      <c r="AI5" s="248" t="s">
        <v>8</v>
      </c>
      <c r="AJ5" s="162" t="s">
        <v>12</v>
      </c>
    </row>
    <row r="6" spans="1:36" x14ac:dyDescent="0.2">
      <c r="A6" s="181">
        <f>'Uitslag sorteren'!AV6</f>
        <v>1</v>
      </c>
      <c r="B6" s="182" t="str">
        <f>'Uitslag sorteren'!AW6</f>
        <v>Merel Mooibroek</v>
      </c>
      <c r="C6" s="183" t="str">
        <f>'Uitslag sorteren'!AX6</f>
        <v>Olvo Wezep</v>
      </c>
      <c r="D6" s="498">
        <f>'Uitslag sorteren'!K6</f>
        <v>39042</v>
      </c>
      <c r="E6" s="498">
        <f>'Uitslag sorteren'!I6</f>
        <v>0</v>
      </c>
      <c r="F6" s="513" t="str">
        <f>'Uitslag sorteren'!AY6</f>
        <v>.</v>
      </c>
      <c r="G6" s="184" t="str">
        <f>'Uitslag sorteren'!AZ6</f>
        <v xml:space="preserve">Instap </v>
      </c>
      <c r="H6" s="184" t="str">
        <f>'Uitslag sorteren'!BA6</f>
        <v>D4</v>
      </c>
      <c r="I6" s="184" t="str">
        <f>'Uitslag sorteren'!BB6</f>
        <v>.</v>
      </c>
      <c r="J6" s="187">
        <f>'Uitslag sorteren'!BF6</f>
        <v>0</v>
      </c>
      <c r="K6" s="399">
        <f>'Uitslag sorteren'!BG6</f>
        <v>4.8</v>
      </c>
      <c r="L6" s="189">
        <f>'Uitslag sorteren'!BH6</f>
        <v>14.2</v>
      </c>
      <c r="M6" s="193">
        <f>'Uitslag sorteren'!BI6</f>
        <v>0</v>
      </c>
      <c r="N6" s="395">
        <f>'Uitslag sorteren'!BJ6</f>
        <v>4.8</v>
      </c>
      <c r="O6" s="189">
        <f>'Uitslag sorteren'!BK6</f>
        <v>14</v>
      </c>
      <c r="P6" s="193">
        <f>'Uitslag sorteren'!BL6</f>
        <v>0</v>
      </c>
      <c r="Q6" s="191">
        <f>'Uitslag sorteren'!BM6</f>
        <v>14.1</v>
      </c>
      <c r="R6" s="192">
        <f>'Uitslag sorteren'!BN6</f>
        <v>1</v>
      </c>
      <c r="S6" s="399">
        <f>'Uitslag sorteren'!BO6</f>
        <v>5.4</v>
      </c>
      <c r="T6" s="189">
        <f>'Uitslag sorteren'!BP6</f>
        <v>8.3000000000000007</v>
      </c>
      <c r="U6" s="193">
        <f>'Uitslag sorteren'!BQ6</f>
        <v>0</v>
      </c>
      <c r="V6" s="191">
        <f>'Uitslag sorteren'!BR6</f>
        <v>13.7</v>
      </c>
      <c r="W6" s="192">
        <f>'Uitslag sorteren'!BS6</f>
        <v>2</v>
      </c>
      <c r="X6" s="399">
        <f>'Uitslag sorteren'!BT6</f>
        <v>5.0999999999999996</v>
      </c>
      <c r="Y6" s="189">
        <f>'Uitslag sorteren'!BU6</f>
        <v>9</v>
      </c>
      <c r="Z6" s="193">
        <f>'Uitslag sorteren'!BV6</f>
        <v>0</v>
      </c>
      <c r="AA6" s="191">
        <f>'Uitslag sorteren'!BW6</f>
        <v>14.1</v>
      </c>
      <c r="AB6" s="192">
        <f>'Uitslag sorteren'!BX6</f>
        <v>1</v>
      </c>
      <c r="AC6" s="399">
        <f>'Uitslag sorteren'!BY6</f>
        <v>5.4</v>
      </c>
      <c r="AD6" s="189">
        <f>'Uitslag sorteren'!BZ6</f>
        <v>8.6999999999999993</v>
      </c>
      <c r="AE6" s="193">
        <f>'Uitslag sorteren'!CA6</f>
        <v>0</v>
      </c>
      <c r="AF6" s="191">
        <f>'Uitslag sorteren'!CB6</f>
        <v>14.1</v>
      </c>
      <c r="AG6" s="192">
        <f>'Uitslag sorteren'!CC6</f>
        <v>2</v>
      </c>
      <c r="AH6" s="194">
        <f>'Uitslag sorteren'!CD6</f>
        <v>56</v>
      </c>
      <c r="AI6" s="247">
        <f>'Uitslag sorteren'!CE6</f>
        <v>1</v>
      </c>
      <c r="AJ6" s="162" t="str">
        <f>'Uitslag sorteren'!CF6</f>
        <v xml:space="preserve"> </v>
      </c>
    </row>
    <row r="7" spans="1:36" x14ac:dyDescent="0.2">
      <c r="A7" s="205">
        <f>'Uitslag sorteren'!AV7</f>
        <v>2</v>
      </c>
      <c r="B7" s="206" t="str">
        <f>'Uitslag sorteren'!AW7</f>
        <v>Jacolien André</v>
      </c>
      <c r="C7" s="207" t="str">
        <f>'Uitslag sorteren'!AX7</f>
        <v>Olvo Wezep</v>
      </c>
      <c r="D7" s="499">
        <f>'Uitslag sorteren'!K7</f>
        <v>38740</v>
      </c>
      <c r="E7" s="499">
        <f>'Uitslag sorteren'!I7</f>
        <v>0</v>
      </c>
      <c r="F7" s="514" t="str">
        <f>'Uitslag sorteren'!AY7</f>
        <v>.</v>
      </c>
      <c r="G7" s="208" t="str">
        <f>'Uitslag sorteren'!AZ7</f>
        <v xml:space="preserve">Instap </v>
      </c>
      <c r="H7" s="208" t="str">
        <f>'Uitslag sorteren'!BA7</f>
        <v>D4</v>
      </c>
      <c r="I7" s="208" t="str">
        <f>'Uitslag sorteren'!BB7</f>
        <v>.</v>
      </c>
      <c r="J7" s="210">
        <f>'Uitslag sorteren'!BF7</f>
        <v>0</v>
      </c>
      <c r="K7" s="400">
        <f>'Uitslag sorteren'!BG7</f>
        <v>4.8</v>
      </c>
      <c r="L7" s="212">
        <f>'Uitslag sorteren'!BH7</f>
        <v>13.8</v>
      </c>
      <c r="M7" s="216">
        <f>'Uitslag sorteren'!BI7</f>
        <v>0</v>
      </c>
      <c r="N7" s="396">
        <f>'Uitslag sorteren'!BJ7</f>
        <v>4.8</v>
      </c>
      <c r="O7" s="212">
        <f>'Uitslag sorteren'!BK7</f>
        <v>14</v>
      </c>
      <c r="P7" s="216">
        <f>'Uitslag sorteren'!BL7</f>
        <v>0</v>
      </c>
      <c r="Q7" s="214">
        <f>'Uitslag sorteren'!BM7</f>
        <v>13.9</v>
      </c>
      <c r="R7" s="215">
        <f>'Uitslag sorteren'!BN7</f>
        <v>2</v>
      </c>
      <c r="S7" s="400">
        <f>'Uitslag sorteren'!BO7</f>
        <v>5.4</v>
      </c>
      <c r="T7" s="212">
        <f>'Uitslag sorteren'!BP7</f>
        <v>8.9</v>
      </c>
      <c r="U7" s="216">
        <f>'Uitslag sorteren'!BQ7</f>
        <v>0</v>
      </c>
      <c r="V7" s="214">
        <f>'Uitslag sorteren'!BR7</f>
        <v>14.3</v>
      </c>
      <c r="W7" s="215">
        <f>'Uitslag sorteren'!BS7</f>
        <v>1</v>
      </c>
      <c r="X7" s="400">
        <f>'Uitslag sorteren'!BT7</f>
        <v>5.4</v>
      </c>
      <c r="Y7" s="212">
        <f>'Uitslag sorteren'!BU7</f>
        <v>7.9</v>
      </c>
      <c r="Z7" s="216">
        <f>'Uitslag sorteren'!BV7</f>
        <v>0</v>
      </c>
      <c r="AA7" s="214">
        <f>'Uitslag sorteren'!BW7</f>
        <v>13.3</v>
      </c>
      <c r="AB7" s="215">
        <f>'Uitslag sorteren'!BX7</f>
        <v>2</v>
      </c>
      <c r="AC7" s="400">
        <f>'Uitslag sorteren'!BY7</f>
        <v>5.4</v>
      </c>
      <c r="AD7" s="212">
        <f>'Uitslag sorteren'!BZ7</f>
        <v>8.9</v>
      </c>
      <c r="AE7" s="216">
        <f>'Uitslag sorteren'!CA7</f>
        <v>0</v>
      </c>
      <c r="AF7" s="214">
        <f>'Uitslag sorteren'!CB7</f>
        <v>14.3</v>
      </c>
      <c r="AG7" s="215">
        <f>'Uitslag sorteren'!CC7</f>
        <v>1</v>
      </c>
      <c r="AH7" s="217">
        <f>'Uitslag sorteren'!CD7</f>
        <v>55.8</v>
      </c>
      <c r="AI7" s="195">
        <f>'Uitslag sorteren'!CE7</f>
        <v>2</v>
      </c>
      <c r="AJ7" s="162" t="str">
        <f>'Uitslag sorteren'!CF7</f>
        <v xml:space="preserve"> </v>
      </c>
    </row>
    <row r="8" spans="1:36" x14ac:dyDescent="0.2">
      <c r="A8" s="205">
        <f>'Uitslag sorteren'!AV8</f>
        <v>3</v>
      </c>
      <c r="B8" s="206" t="str">
        <f>'Uitslag sorteren'!AW8</f>
        <v>Mirjam Kragt</v>
      </c>
      <c r="C8" s="207" t="str">
        <f>'Uitslag sorteren'!AX8</f>
        <v>Olvo Wezep</v>
      </c>
      <c r="D8" s="499">
        <f>'Uitslag sorteren'!K8</f>
        <v>38733</v>
      </c>
      <c r="E8" s="499">
        <f>'Uitslag sorteren'!I8</f>
        <v>0</v>
      </c>
      <c r="F8" s="514" t="str">
        <f>'Uitslag sorteren'!AY8</f>
        <v>.</v>
      </c>
      <c r="G8" s="208" t="str">
        <f>'Uitslag sorteren'!AZ8</f>
        <v xml:space="preserve">Instap </v>
      </c>
      <c r="H8" s="208" t="str">
        <f>'Uitslag sorteren'!BA8</f>
        <v>D4</v>
      </c>
      <c r="I8" s="208" t="str">
        <f>'Uitslag sorteren'!BB8</f>
        <v>.</v>
      </c>
      <c r="J8" s="210">
        <f>'Uitslag sorteren'!BF8</f>
        <v>0</v>
      </c>
      <c r="K8" s="400">
        <f>'Uitslag sorteren'!BG8</f>
        <v>4.2</v>
      </c>
      <c r="L8" s="212">
        <f>'Uitslag sorteren'!BH8</f>
        <v>12.4</v>
      </c>
      <c r="M8" s="216">
        <f>'Uitslag sorteren'!BI8</f>
        <v>0</v>
      </c>
      <c r="N8" s="396">
        <f>'Uitslag sorteren'!BJ8</f>
        <v>4.5</v>
      </c>
      <c r="O8" s="212">
        <f>'Uitslag sorteren'!BK8</f>
        <v>13</v>
      </c>
      <c r="P8" s="216">
        <f>'Uitslag sorteren'!BL8</f>
        <v>0</v>
      </c>
      <c r="Q8" s="214">
        <f>'Uitslag sorteren'!BM8</f>
        <v>12.7</v>
      </c>
      <c r="R8" s="215">
        <f>'Uitslag sorteren'!BN8</f>
        <v>3</v>
      </c>
      <c r="S8" s="400">
        <f>'Uitslag sorteren'!BO8</f>
        <v>4.5</v>
      </c>
      <c r="T8" s="212">
        <f>'Uitslag sorteren'!BP8</f>
        <v>7.9</v>
      </c>
      <c r="U8" s="216">
        <f>'Uitslag sorteren'!BQ8</f>
        <v>0.3</v>
      </c>
      <c r="V8" s="214">
        <f>'Uitslag sorteren'!BR8</f>
        <v>12.1</v>
      </c>
      <c r="W8" s="215">
        <f>'Uitslag sorteren'!BS8</f>
        <v>3</v>
      </c>
      <c r="X8" s="400">
        <f>'Uitslag sorteren'!BT8</f>
        <v>4.5</v>
      </c>
      <c r="Y8" s="212">
        <f>'Uitslag sorteren'!BU8</f>
        <v>7.3</v>
      </c>
      <c r="Z8" s="216">
        <f>'Uitslag sorteren'!BV8</f>
        <v>0</v>
      </c>
      <c r="AA8" s="214">
        <f>'Uitslag sorteren'!BW8</f>
        <v>11.8</v>
      </c>
      <c r="AB8" s="215">
        <f>'Uitslag sorteren'!BX8</f>
        <v>3</v>
      </c>
      <c r="AC8" s="400">
        <f>'Uitslag sorteren'!BY8</f>
        <v>5.0999999999999996</v>
      </c>
      <c r="AD8" s="212">
        <f>'Uitslag sorteren'!BZ8</f>
        <v>8.6999999999999993</v>
      </c>
      <c r="AE8" s="216">
        <f>'Uitslag sorteren'!CA8</f>
        <v>0</v>
      </c>
      <c r="AF8" s="214">
        <f>'Uitslag sorteren'!CB8</f>
        <v>13.8</v>
      </c>
      <c r="AG8" s="215">
        <f>'Uitslag sorteren'!CC8</f>
        <v>3</v>
      </c>
      <c r="AH8" s="217">
        <f>'Uitslag sorteren'!CD8</f>
        <v>50.4</v>
      </c>
      <c r="AI8" s="195">
        <f>'Uitslag sorteren'!CE8</f>
        <v>3</v>
      </c>
      <c r="AJ8" s="162" t="str">
        <f>'Uitslag sorteren'!CF8</f>
        <v xml:space="preserve"> </v>
      </c>
    </row>
    <row r="9" spans="1:36" x14ac:dyDescent="0.2">
      <c r="A9" s="205">
        <f>'Uitslag sorteren'!AV9</f>
        <v>0</v>
      </c>
      <c r="B9" s="206">
        <f>'Uitslag sorteren'!AW9</f>
        <v>0</v>
      </c>
      <c r="C9" s="207">
        <f>'Uitslag sorteren'!AX9</f>
        <v>0</v>
      </c>
      <c r="D9" s="499">
        <f>'Uitslag sorteren'!K9</f>
        <v>39652</v>
      </c>
      <c r="E9" s="499">
        <f>'Uitslag sorteren'!I9</f>
        <v>0</v>
      </c>
      <c r="F9" s="514">
        <f>'Uitslag sorteren'!AY9</f>
        <v>0</v>
      </c>
      <c r="G9" s="208">
        <f>'Uitslag sorteren'!AZ9</f>
        <v>0</v>
      </c>
      <c r="H9" s="208">
        <f>'Uitslag sorteren'!BA9</f>
        <v>0</v>
      </c>
      <c r="I9" s="208">
        <f>'Uitslag sorteren'!BB9</f>
        <v>0</v>
      </c>
      <c r="J9" s="210">
        <f>'Uitslag sorteren'!BF9</f>
        <v>0</v>
      </c>
      <c r="K9" s="400">
        <f>'Uitslag sorteren'!BG9</f>
        <v>0</v>
      </c>
      <c r="L9" s="212">
        <f>'Uitslag sorteren'!BH9</f>
        <v>0</v>
      </c>
      <c r="M9" s="216">
        <f>'Uitslag sorteren'!BI9</f>
        <v>0</v>
      </c>
      <c r="N9" s="396">
        <f>'Uitslag sorteren'!BJ9</f>
        <v>0</v>
      </c>
      <c r="O9" s="212">
        <f>'Uitslag sorteren'!BK9</f>
        <v>0</v>
      </c>
      <c r="P9" s="216">
        <f>'Uitslag sorteren'!BL9</f>
        <v>0</v>
      </c>
      <c r="Q9" s="214">
        <f>'Uitslag sorteren'!BM9</f>
        <v>0</v>
      </c>
      <c r="R9" s="215">
        <f>'Uitslag sorteren'!BN9</f>
        <v>0</v>
      </c>
      <c r="S9" s="400">
        <f>'Uitslag sorteren'!BO9</f>
        <v>0</v>
      </c>
      <c r="T9" s="212">
        <f>'Uitslag sorteren'!BP9</f>
        <v>0</v>
      </c>
      <c r="U9" s="216">
        <f>'Uitslag sorteren'!BQ9</f>
        <v>0</v>
      </c>
      <c r="V9" s="214">
        <f>'Uitslag sorteren'!BR9</f>
        <v>0</v>
      </c>
      <c r="W9" s="215">
        <f>'Uitslag sorteren'!BS9</f>
        <v>0</v>
      </c>
      <c r="X9" s="400">
        <f>'Uitslag sorteren'!BT9</f>
        <v>0</v>
      </c>
      <c r="Y9" s="212">
        <f>'Uitslag sorteren'!BU9</f>
        <v>0</v>
      </c>
      <c r="Z9" s="216">
        <f>'Uitslag sorteren'!BV9</f>
        <v>0</v>
      </c>
      <c r="AA9" s="214">
        <f>'Uitslag sorteren'!BW9</f>
        <v>0</v>
      </c>
      <c r="AB9" s="215">
        <f>'Uitslag sorteren'!BX9</f>
        <v>0</v>
      </c>
      <c r="AC9" s="400">
        <f>'Uitslag sorteren'!BY9</f>
        <v>0</v>
      </c>
      <c r="AD9" s="212">
        <f>'Uitslag sorteren'!BZ9</f>
        <v>0</v>
      </c>
      <c r="AE9" s="216">
        <f>'Uitslag sorteren'!CA9</f>
        <v>0</v>
      </c>
      <c r="AF9" s="214">
        <f>'Uitslag sorteren'!CB9</f>
        <v>0</v>
      </c>
      <c r="AG9" s="215">
        <f>'Uitslag sorteren'!CC9</f>
        <v>0</v>
      </c>
      <c r="AH9" s="217">
        <f>'Uitslag sorteren'!CD9</f>
        <v>0</v>
      </c>
      <c r="AI9" s="195">
        <f>'Uitslag sorteren'!CE9</f>
        <v>0</v>
      </c>
      <c r="AJ9" s="162" t="str">
        <f>'Uitslag sorteren'!CF9</f>
        <v xml:space="preserve"> </v>
      </c>
    </row>
    <row r="10" spans="1:36" x14ac:dyDescent="0.2">
      <c r="A10" s="205">
        <f>'Uitslag sorteren'!AV10</f>
        <v>6</v>
      </c>
      <c r="B10" s="206" t="str">
        <f>'Uitslag sorteren'!AW10</f>
        <v>Eline Ersieck</v>
      </c>
      <c r="C10" s="207" t="str">
        <f>'Uitslag sorteren'!AX10</f>
        <v>Olvo Wezep</v>
      </c>
      <c r="D10" s="499">
        <f>'Uitslag sorteren'!K10</f>
        <v>0</v>
      </c>
      <c r="E10" s="499">
        <f>'Uitslag sorteren'!I10</f>
        <v>0</v>
      </c>
      <c r="F10" s="514" t="str">
        <f>'Uitslag sorteren'!AY10</f>
        <v>.</v>
      </c>
      <c r="G10" s="208" t="str">
        <f>'Uitslag sorteren'!AZ10</f>
        <v>pre pre instap 2</v>
      </c>
      <c r="H10" s="208" t="str">
        <f>'Uitslag sorteren'!BA10</f>
        <v>D4</v>
      </c>
      <c r="I10" s="208">
        <f>'Uitslag sorteren'!BB10</f>
        <v>0</v>
      </c>
      <c r="J10" s="210">
        <f>'Uitslag sorteren'!BF10</f>
        <v>0</v>
      </c>
      <c r="K10" s="400">
        <f>'Uitslag sorteren'!BG10</f>
        <v>4.5</v>
      </c>
      <c r="L10" s="212">
        <f>'Uitslag sorteren'!BH10</f>
        <v>13.5</v>
      </c>
      <c r="M10" s="216">
        <f>'Uitslag sorteren'!BI10</f>
        <v>0</v>
      </c>
      <c r="N10" s="396">
        <f>'Uitslag sorteren'!BJ10</f>
        <v>4.5</v>
      </c>
      <c r="O10" s="212">
        <f>'Uitslag sorteren'!BK10</f>
        <v>13.4</v>
      </c>
      <c r="P10" s="216">
        <f>'Uitslag sorteren'!BL10</f>
        <v>0</v>
      </c>
      <c r="Q10" s="214">
        <f>'Uitslag sorteren'!BM10</f>
        <v>13.45</v>
      </c>
      <c r="R10" s="215">
        <f>'Uitslag sorteren'!BN10</f>
        <v>1</v>
      </c>
      <c r="S10" s="400">
        <f>'Uitslag sorteren'!BO10</f>
        <v>5.0999999999999996</v>
      </c>
      <c r="T10" s="212">
        <f>'Uitslag sorteren'!BP10</f>
        <v>9.3000000000000007</v>
      </c>
      <c r="U10" s="216">
        <f>'Uitslag sorteren'!BQ10</f>
        <v>0</v>
      </c>
      <c r="V10" s="214">
        <f>'Uitslag sorteren'!BR10</f>
        <v>14.4</v>
      </c>
      <c r="W10" s="215">
        <f>'Uitslag sorteren'!BS10</f>
        <v>1</v>
      </c>
      <c r="X10" s="400">
        <f>'Uitslag sorteren'!BT10</f>
        <v>5.4</v>
      </c>
      <c r="Y10" s="212">
        <f>'Uitslag sorteren'!BU10</f>
        <v>8</v>
      </c>
      <c r="Z10" s="216">
        <f>'Uitslag sorteren'!BV10</f>
        <v>0</v>
      </c>
      <c r="AA10" s="214">
        <f>'Uitslag sorteren'!BW10</f>
        <v>13.4</v>
      </c>
      <c r="AB10" s="215">
        <f>'Uitslag sorteren'!BX10</f>
        <v>1</v>
      </c>
      <c r="AC10" s="400">
        <f>'Uitslag sorteren'!BY10</f>
        <v>4.8</v>
      </c>
      <c r="AD10" s="212">
        <f>'Uitslag sorteren'!BZ10</f>
        <v>8.9</v>
      </c>
      <c r="AE10" s="216">
        <f>'Uitslag sorteren'!CA10</f>
        <v>0</v>
      </c>
      <c r="AF10" s="214">
        <f>'Uitslag sorteren'!CB10</f>
        <v>13.7</v>
      </c>
      <c r="AG10" s="215">
        <f>'Uitslag sorteren'!CC10</f>
        <v>4</v>
      </c>
      <c r="AH10" s="217">
        <f>'Uitslag sorteren'!CD10</f>
        <v>54.95</v>
      </c>
      <c r="AI10" s="195">
        <f>'Uitslag sorteren'!CE10</f>
        <v>1</v>
      </c>
      <c r="AJ10" s="162" t="str">
        <f>'Uitslag sorteren'!CF10</f>
        <v xml:space="preserve"> </v>
      </c>
    </row>
    <row r="11" spans="1:36" x14ac:dyDescent="0.2">
      <c r="A11" s="205">
        <f>'Uitslag sorteren'!AV11</f>
        <v>11</v>
      </c>
      <c r="B11" s="206" t="str">
        <f>'Uitslag sorteren'!AW11</f>
        <v>Lara Chrispijn</v>
      </c>
      <c r="C11" s="207" t="str">
        <f>'Uitslag sorteren'!AX11</f>
        <v>Olvo wezep</v>
      </c>
      <c r="D11" s="499">
        <f>'Uitslag sorteren'!K11</f>
        <v>0</v>
      </c>
      <c r="E11" s="499">
        <f>'Uitslag sorteren'!I11</f>
        <v>0</v>
      </c>
      <c r="F11" s="514" t="str">
        <f>'Uitslag sorteren'!AY11</f>
        <v>.</v>
      </c>
      <c r="G11" s="208" t="str">
        <f>'Uitslag sorteren'!AZ11</f>
        <v>pre pre instap 2</v>
      </c>
      <c r="H11" s="208" t="str">
        <f>'Uitslag sorteren'!BA11</f>
        <v>D4</v>
      </c>
      <c r="I11" s="208">
        <f>'Uitslag sorteren'!BB11</f>
        <v>0</v>
      </c>
      <c r="J11" s="210">
        <f>'Uitslag sorteren'!BF11</f>
        <v>0</v>
      </c>
      <c r="K11" s="400">
        <f>'Uitslag sorteren'!BG11</f>
        <v>4.2</v>
      </c>
      <c r="L11" s="212">
        <f>'Uitslag sorteren'!BH11</f>
        <v>12.7</v>
      </c>
      <c r="M11" s="216">
        <f>'Uitslag sorteren'!BI11</f>
        <v>0</v>
      </c>
      <c r="N11" s="396">
        <f>'Uitslag sorteren'!BJ11</f>
        <v>4.5</v>
      </c>
      <c r="O11" s="212">
        <f>'Uitslag sorteren'!BK11</f>
        <v>12.2</v>
      </c>
      <c r="P11" s="216">
        <f>'Uitslag sorteren'!BL11</f>
        <v>0</v>
      </c>
      <c r="Q11" s="214">
        <f>'Uitslag sorteren'!BM11</f>
        <v>12.45</v>
      </c>
      <c r="R11" s="215">
        <f>'Uitslag sorteren'!BN11</f>
        <v>7</v>
      </c>
      <c r="S11" s="400">
        <f>'Uitslag sorteren'!BO11</f>
        <v>5.0999999999999996</v>
      </c>
      <c r="T11" s="212">
        <f>'Uitslag sorteren'!BP11</f>
        <v>8.1</v>
      </c>
      <c r="U11" s="216">
        <f>'Uitslag sorteren'!BQ11</f>
        <v>0</v>
      </c>
      <c r="V11" s="214">
        <f>'Uitslag sorteren'!BR11</f>
        <v>13.2</v>
      </c>
      <c r="W11" s="215">
        <f>'Uitslag sorteren'!BS11</f>
        <v>2</v>
      </c>
      <c r="X11" s="400">
        <f>'Uitslag sorteren'!BT11</f>
        <v>5.0999999999999996</v>
      </c>
      <c r="Y11" s="212">
        <f>'Uitslag sorteren'!BU11</f>
        <v>8</v>
      </c>
      <c r="Z11" s="216">
        <f>'Uitslag sorteren'!BV11</f>
        <v>0</v>
      </c>
      <c r="AA11" s="214">
        <f>'Uitslag sorteren'!BW11</f>
        <v>13.1</v>
      </c>
      <c r="AB11" s="215">
        <f>'Uitslag sorteren'!BX11</f>
        <v>2</v>
      </c>
      <c r="AC11" s="400">
        <f>'Uitslag sorteren'!BY11</f>
        <v>5.4</v>
      </c>
      <c r="AD11" s="212">
        <f>'Uitslag sorteren'!BZ11</f>
        <v>8.8000000000000007</v>
      </c>
      <c r="AE11" s="216">
        <f>'Uitslag sorteren'!CA11</f>
        <v>0</v>
      </c>
      <c r="AF11" s="214">
        <f>'Uitslag sorteren'!CB11</f>
        <v>14.2</v>
      </c>
      <c r="AG11" s="215">
        <f>'Uitslag sorteren'!CC11</f>
        <v>1</v>
      </c>
      <c r="AH11" s="217">
        <f>'Uitslag sorteren'!CD11</f>
        <v>52.95</v>
      </c>
      <c r="AI11" s="195">
        <f>'Uitslag sorteren'!CE11</f>
        <v>2</v>
      </c>
      <c r="AJ11" s="162" t="str">
        <f>'Uitslag sorteren'!CF11</f>
        <v xml:space="preserve"> </v>
      </c>
    </row>
    <row r="12" spans="1:36" x14ac:dyDescent="0.2">
      <c r="A12" s="205">
        <f>'Uitslag sorteren'!AV12</f>
        <v>5</v>
      </c>
      <c r="B12" s="206" t="str">
        <f>'Uitslag sorteren'!AW12</f>
        <v>Amber van Nieuwenhoven</v>
      </c>
      <c r="C12" s="207" t="str">
        <f>'Uitslag sorteren'!AX12</f>
        <v>Olvo Wezep</v>
      </c>
      <c r="D12" s="499">
        <f>'Uitslag sorteren'!K12</f>
        <v>0</v>
      </c>
      <c r="E12" s="499">
        <f>'Uitslag sorteren'!I12</f>
        <v>0</v>
      </c>
      <c r="F12" s="514" t="str">
        <f>'Uitslag sorteren'!AY12</f>
        <v>.</v>
      </c>
      <c r="G12" s="208" t="str">
        <f>'Uitslag sorteren'!AZ12</f>
        <v>pre pre instap 2</v>
      </c>
      <c r="H12" s="208" t="str">
        <f>'Uitslag sorteren'!BA12</f>
        <v>D4</v>
      </c>
      <c r="I12" s="208">
        <f>'Uitslag sorteren'!BB12</f>
        <v>0</v>
      </c>
      <c r="J12" s="210">
        <f>'Uitslag sorteren'!BF12</f>
        <v>0</v>
      </c>
      <c r="K12" s="400">
        <f>'Uitslag sorteren'!BG12</f>
        <v>4.5</v>
      </c>
      <c r="L12" s="212">
        <f>'Uitslag sorteren'!BH12</f>
        <v>13.5</v>
      </c>
      <c r="M12" s="216">
        <f>'Uitslag sorteren'!BI12</f>
        <v>0</v>
      </c>
      <c r="N12" s="396">
        <f>'Uitslag sorteren'!BJ12</f>
        <v>4.5</v>
      </c>
      <c r="O12" s="212">
        <f>'Uitslag sorteren'!BK12</f>
        <v>12.5</v>
      </c>
      <c r="P12" s="216">
        <f>'Uitslag sorteren'!BL12</f>
        <v>0</v>
      </c>
      <c r="Q12" s="214">
        <f>'Uitslag sorteren'!BM12</f>
        <v>13</v>
      </c>
      <c r="R12" s="215">
        <f>'Uitslag sorteren'!BN12</f>
        <v>3</v>
      </c>
      <c r="S12" s="400">
        <f>'Uitslag sorteren'!BO12</f>
        <v>4.5</v>
      </c>
      <c r="T12" s="212">
        <f>'Uitslag sorteren'!BP12</f>
        <v>8.1</v>
      </c>
      <c r="U12" s="216">
        <f>'Uitslag sorteren'!BQ12</f>
        <v>0</v>
      </c>
      <c r="V12" s="214">
        <f>'Uitslag sorteren'!BR12</f>
        <v>12.6</v>
      </c>
      <c r="W12" s="215">
        <f>'Uitslag sorteren'!BS12</f>
        <v>3</v>
      </c>
      <c r="X12" s="400">
        <f>'Uitslag sorteren'!BT12</f>
        <v>4.5</v>
      </c>
      <c r="Y12" s="212">
        <f>'Uitslag sorteren'!BU12</f>
        <v>8.5</v>
      </c>
      <c r="Z12" s="216">
        <f>'Uitslag sorteren'!BV12</f>
        <v>0</v>
      </c>
      <c r="AA12" s="214">
        <f>'Uitslag sorteren'!BW12</f>
        <v>13</v>
      </c>
      <c r="AB12" s="215">
        <f>'Uitslag sorteren'!BX12</f>
        <v>3</v>
      </c>
      <c r="AC12" s="400">
        <f>'Uitslag sorteren'!BY12</f>
        <v>4.8</v>
      </c>
      <c r="AD12" s="212">
        <f>'Uitslag sorteren'!BZ12</f>
        <v>8.6999999999999993</v>
      </c>
      <c r="AE12" s="216">
        <f>'Uitslag sorteren'!CA12</f>
        <v>0</v>
      </c>
      <c r="AF12" s="214">
        <f>'Uitslag sorteren'!CB12</f>
        <v>13.5</v>
      </c>
      <c r="AG12" s="215">
        <f>'Uitslag sorteren'!CC12</f>
        <v>5</v>
      </c>
      <c r="AH12" s="217">
        <f>'Uitslag sorteren'!CD12</f>
        <v>52.1</v>
      </c>
      <c r="AI12" s="195">
        <f>'Uitslag sorteren'!CE12</f>
        <v>3</v>
      </c>
      <c r="AJ12" s="162" t="str">
        <f>'Uitslag sorteren'!CF12</f>
        <v xml:space="preserve"> </v>
      </c>
    </row>
    <row r="13" spans="1:36" x14ac:dyDescent="0.2">
      <c r="A13" s="205">
        <f>'Uitslag sorteren'!AV13</f>
        <v>4</v>
      </c>
      <c r="B13" s="206" t="str">
        <f>'Uitslag sorteren'!AW13</f>
        <v>Jelissa Binnekamp</v>
      </c>
      <c r="C13" s="207" t="str">
        <f>'Uitslag sorteren'!AX13</f>
        <v>Olvo Wezep</v>
      </c>
      <c r="D13" s="499">
        <f>'Uitslag sorteren'!K13</f>
        <v>0</v>
      </c>
      <c r="E13" s="499">
        <f>'Uitslag sorteren'!I13</f>
        <v>0</v>
      </c>
      <c r="F13" s="514" t="str">
        <f>'Uitslag sorteren'!AY13</f>
        <v>.</v>
      </c>
      <c r="G13" s="208" t="str">
        <f>'Uitslag sorteren'!AZ13</f>
        <v>pre pre instap 2</v>
      </c>
      <c r="H13" s="208" t="str">
        <f>'Uitslag sorteren'!BA13</f>
        <v>D4</v>
      </c>
      <c r="I13" s="208">
        <f>'Uitslag sorteren'!BB13</f>
        <v>0</v>
      </c>
      <c r="J13" s="210">
        <f>'Uitslag sorteren'!BF13</f>
        <v>0</v>
      </c>
      <c r="K13" s="400">
        <f>'Uitslag sorteren'!BG13</f>
        <v>4.5</v>
      </c>
      <c r="L13" s="212">
        <f>'Uitslag sorteren'!BH13</f>
        <v>12.5</v>
      </c>
      <c r="M13" s="216">
        <f>'Uitslag sorteren'!BI13</f>
        <v>0</v>
      </c>
      <c r="N13" s="396">
        <f>'Uitslag sorteren'!BJ13</f>
        <v>4.5</v>
      </c>
      <c r="O13" s="212">
        <f>'Uitslag sorteren'!BK13</f>
        <v>13</v>
      </c>
      <c r="P13" s="216">
        <f>'Uitslag sorteren'!BL13</f>
        <v>0</v>
      </c>
      <c r="Q13" s="214">
        <f>'Uitslag sorteren'!BM13</f>
        <v>12.75</v>
      </c>
      <c r="R13" s="215">
        <f>'Uitslag sorteren'!BN13</f>
        <v>4</v>
      </c>
      <c r="S13" s="400">
        <f>'Uitslag sorteren'!BO13</f>
        <v>4.2</v>
      </c>
      <c r="T13" s="212">
        <f>'Uitslag sorteren'!BP13</f>
        <v>7.7</v>
      </c>
      <c r="U13" s="216">
        <f>'Uitslag sorteren'!BQ13</f>
        <v>0</v>
      </c>
      <c r="V13" s="214">
        <f>'Uitslag sorteren'!BR13</f>
        <v>11.9</v>
      </c>
      <c r="W13" s="215">
        <f>'Uitslag sorteren'!BS13</f>
        <v>5</v>
      </c>
      <c r="X13" s="400">
        <f>'Uitslag sorteren'!BT13</f>
        <v>4.5</v>
      </c>
      <c r="Y13" s="212">
        <f>'Uitslag sorteren'!BU13</f>
        <v>8.5</v>
      </c>
      <c r="Z13" s="216">
        <f>'Uitslag sorteren'!BV13</f>
        <v>0</v>
      </c>
      <c r="AA13" s="214">
        <f>'Uitslag sorteren'!BW13</f>
        <v>13</v>
      </c>
      <c r="AB13" s="215">
        <f>'Uitslag sorteren'!BX13</f>
        <v>3</v>
      </c>
      <c r="AC13" s="400">
        <f>'Uitslag sorteren'!BY13</f>
        <v>4.5</v>
      </c>
      <c r="AD13" s="212">
        <f>'Uitslag sorteren'!BZ13</f>
        <v>8.5</v>
      </c>
      <c r="AE13" s="216">
        <f>'Uitslag sorteren'!CA13</f>
        <v>0</v>
      </c>
      <c r="AF13" s="214">
        <f>'Uitslag sorteren'!CB13</f>
        <v>13</v>
      </c>
      <c r="AG13" s="215">
        <f>'Uitslag sorteren'!CC13</f>
        <v>6</v>
      </c>
      <c r="AH13" s="217">
        <f>'Uitslag sorteren'!CD13</f>
        <v>50.65</v>
      </c>
      <c r="AI13" s="195">
        <f>'Uitslag sorteren'!CE13</f>
        <v>4</v>
      </c>
      <c r="AJ13" s="162" t="str">
        <f>'Uitslag sorteren'!CF13</f>
        <v xml:space="preserve"> </v>
      </c>
    </row>
    <row r="14" spans="1:36" x14ac:dyDescent="0.2">
      <c r="A14" s="205">
        <f>'Uitslag sorteren'!AV14</f>
        <v>8</v>
      </c>
      <c r="B14" s="206" t="str">
        <f>'Uitslag sorteren'!AW14</f>
        <v>Guusje Brem</v>
      </c>
      <c r="C14" s="207" t="str">
        <f>'Uitslag sorteren'!AX14</f>
        <v>Olvo Wezep</v>
      </c>
      <c r="D14" s="499">
        <f>'Uitslag sorteren'!K14</f>
        <v>0</v>
      </c>
      <c r="E14" s="499">
        <f>'Uitslag sorteren'!I14</f>
        <v>0</v>
      </c>
      <c r="F14" s="514" t="str">
        <f>'Uitslag sorteren'!AY14</f>
        <v>.</v>
      </c>
      <c r="G14" s="208" t="str">
        <f>'Uitslag sorteren'!AZ14</f>
        <v>pre pre instap 2</v>
      </c>
      <c r="H14" s="208" t="str">
        <f>'Uitslag sorteren'!BA14</f>
        <v>D4</v>
      </c>
      <c r="I14" s="208">
        <f>'Uitslag sorteren'!BB14</f>
        <v>0</v>
      </c>
      <c r="J14" s="210">
        <f>'Uitslag sorteren'!BF14</f>
        <v>0</v>
      </c>
      <c r="K14" s="400">
        <f>'Uitslag sorteren'!BG14</f>
        <v>4.5</v>
      </c>
      <c r="L14" s="212">
        <f>'Uitslag sorteren'!BH14</f>
        <v>13.7</v>
      </c>
      <c r="M14" s="216">
        <f>'Uitslag sorteren'!BI14</f>
        <v>0</v>
      </c>
      <c r="N14" s="396">
        <f>'Uitslag sorteren'!BJ14</f>
        <v>4.8</v>
      </c>
      <c r="O14" s="212">
        <f>'Uitslag sorteren'!BK14</f>
        <v>13</v>
      </c>
      <c r="P14" s="216">
        <f>'Uitslag sorteren'!BL14</f>
        <v>0</v>
      </c>
      <c r="Q14" s="214">
        <f>'Uitslag sorteren'!BM14</f>
        <v>13.35</v>
      </c>
      <c r="R14" s="215">
        <f>'Uitslag sorteren'!BN14</f>
        <v>2</v>
      </c>
      <c r="S14" s="400">
        <f>'Uitslag sorteren'!BO14</f>
        <v>4.2</v>
      </c>
      <c r="T14" s="212">
        <f>'Uitslag sorteren'!BP14</f>
        <v>7.6</v>
      </c>
      <c r="U14" s="216">
        <f>'Uitslag sorteren'!BQ14</f>
        <v>0</v>
      </c>
      <c r="V14" s="214">
        <f>'Uitslag sorteren'!BR14</f>
        <v>11.8</v>
      </c>
      <c r="W14" s="215">
        <f>'Uitslag sorteren'!BS14</f>
        <v>7</v>
      </c>
      <c r="X14" s="400">
        <f>'Uitslag sorteren'!BT14</f>
        <v>5.4</v>
      </c>
      <c r="Y14" s="212">
        <f>'Uitslag sorteren'!BU14</f>
        <v>5.8</v>
      </c>
      <c r="Z14" s="216">
        <f>'Uitslag sorteren'!BV14</f>
        <v>0</v>
      </c>
      <c r="AA14" s="214">
        <f>'Uitslag sorteren'!BW14</f>
        <v>11.2</v>
      </c>
      <c r="AB14" s="215">
        <f>'Uitslag sorteren'!BX14</f>
        <v>7</v>
      </c>
      <c r="AC14" s="400">
        <f>'Uitslag sorteren'!BY14</f>
        <v>4.8</v>
      </c>
      <c r="AD14" s="212">
        <f>'Uitslag sorteren'!BZ14</f>
        <v>9</v>
      </c>
      <c r="AE14" s="216">
        <f>'Uitslag sorteren'!CA14</f>
        <v>0</v>
      </c>
      <c r="AF14" s="214">
        <f>'Uitslag sorteren'!CB14</f>
        <v>13.8</v>
      </c>
      <c r="AG14" s="215">
        <f>'Uitslag sorteren'!CC14</f>
        <v>3</v>
      </c>
      <c r="AH14" s="217">
        <f>'Uitslag sorteren'!CD14</f>
        <v>50.15</v>
      </c>
      <c r="AI14" s="195">
        <f>'Uitslag sorteren'!CE14</f>
        <v>5</v>
      </c>
      <c r="AJ14" s="162" t="str">
        <f>'Uitslag sorteren'!CF14</f>
        <v xml:space="preserve"> </v>
      </c>
    </row>
    <row r="15" spans="1:36" x14ac:dyDescent="0.2">
      <c r="A15" s="205">
        <f>'Uitslag sorteren'!AV15</f>
        <v>10</v>
      </c>
      <c r="B15" s="206" t="str">
        <f>'Uitslag sorteren'!AW15</f>
        <v>Julianne Klein Nagelvoort</v>
      </c>
      <c r="C15" s="207" t="str">
        <f>'Uitslag sorteren'!AX15</f>
        <v>Olvo Wezep</v>
      </c>
      <c r="D15" s="499">
        <f>'Uitslag sorteren'!K15</f>
        <v>0</v>
      </c>
      <c r="E15" s="499">
        <f>'Uitslag sorteren'!I15</f>
        <v>0</v>
      </c>
      <c r="F15" s="514" t="str">
        <f>'Uitslag sorteren'!AY15</f>
        <v>.</v>
      </c>
      <c r="G15" s="208" t="str">
        <f>'Uitslag sorteren'!AZ15</f>
        <v>pre pre instap 2</v>
      </c>
      <c r="H15" s="208" t="str">
        <f>'Uitslag sorteren'!BA15</f>
        <v>D4</v>
      </c>
      <c r="I15" s="208">
        <f>'Uitslag sorteren'!BB15</f>
        <v>0</v>
      </c>
      <c r="J15" s="210">
        <f>'Uitslag sorteren'!BF15</f>
        <v>0</v>
      </c>
      <c r="K15" s="400">
        <f>'Uitslag sorteren'!BG15</f>
        <v>4.5</v>
      </c>
      <c r="L15" s="212">
        <f>'Uitslag sorteren'!BH15</f>
        <v>11.4</v>
      </c>
      <c r="M15" s="216">
        <f>'Uitslag sorteren'!BI15</f>
        <v>0</v>
      </c>
      <c r="N15" s="396">
        <f>'Uitslag sorteren'!BJ15</f>
        <v>4.8</v>
      </c>
      <c r="O15" s="212">
        <f>'Uitslag sorteren'!BK15</f>
        <v>12.7</v>
      </c>
      <c r="P15" s="216">
        <f>'Uitslag sorteren'!BL15</f>
        <v>0</v>
      </c>
      <c r="Q15" s="214">
        <f>'Uitslag sorteren'!BM15</f>
        <v>12.05</v>
      </c>
      <c r="R15" s="215">
        <f>'Uitslag sorteren'!BN15</f>
        <v>8</v>
      </c>
      <c r="S15" s="400">
        <f>'Uitslag sorteren'!BO15</f>
        <v>4.2</v>
      </c>
      <c r="T15" s="212">
        <f>'Uitslag sorteren'!BP15</f>
        <v>7.7</v>
      </c>
      <c r="U15" s="216">
        <f>'Uitslag sorteren'!BQ15</f>
        <v>0</v>
      </c>
      <c r="V15" s="214">
        <f>'Uitslag sorteren'!BR15</f>
        <v>11.9</v>
      </c>
      <c r="W15" s="215">
        <f>'Uitslag sorteren'!BS15</f>
        <v>5</v>
      </c>
      <c r="X15" s="400">
        <f>'Uitslag sorteren'!BT15</f>
        <v>4.2</v>
      </c>
      <c r="Y15" s="212">
        <f>'Uitslag sorteren'!BU15</f>
        <v>8</v>
      </c>
      <c r="Z15" s="216">
        <f>'Uitslag sorteren'!BV15</f>
        <v>0</v>
      </c>
      <c r="AA15" s="214">
        <f>'Uitslag sorteren'!BW15</f>
        <v>12.2</v>
      </c>
      <c r="AB15" s="215">
        <f>'Uitslag sorteren'!BX15</f>
        <v>5</v>
      </c>
      <c r="AC15" s="400">
        <f>'Uitslag sorteren'!BY15</f>
        <v>5.4</v>
      </c>
      <c r="AD15" s="212">
        <f>'Uitslag sorteren'!BZ15</f>
        <v>8.5</v>
      </c>
      <c r="AE15" s="216">
        <f>'Uitslag sorteren'!CA15</f>
        <v>0</v>
      </c>
      <c r="AF15" s="214">
        <f>'Uitslag sorteren'!CB15</f>
        <v>13.9</v>
      </c>
      <c r="AG15" s="215">
        <f>'Uitslag sorteren'!CC15</f>
        <v>2</v>
      </c>
      <c r="AH15" s="217">
        <f>'Uitslag sorteren'!CD15</f>
        <v>50.05</v>
      </c>
      <c r="AI15" s="195">
        <f>'Uitslag sorteren'!CE15</f>
        <v>6</v>
      </c>
      <c r="AJ15" s="162" t="str">
        <f>'Uitslag sorteren'!CF15</f>
        <v xml:space="preserve"> </v>
      </c>
    </row>
    <row r="16" spans="1:36" x14ac:dyDescent="0.2">
      <c r="A16" s="205">
        <f>'Uitslag sorteren'!AV16</f>
        <v>7</v>
      </c>
      <c r="B16" s="206" t="str">
        <f>'Uitslag sorteren'!AW16</f>
        <v>Romée Poortenaar</v>
      </c>
      <c r="C16" s="207" t="str">
        <f>'Uitslag sorteren'!AX16</f>
        <v>Olvo Wezep</v>
      </c>
      <c r="D16" s="499">
        <f>'Uitslag sorteren'!K16</f>
        <v>0</v>
      </c>
      <c r="E16" s="499">
        <f>'Uitslag sorteren'!I16</f>
        <v>0</v>
      </c>
      <c r="F16" s="514" t="str">
        <f>'Uitslag sorteren'!AY16</f>
        <v>.</v>
      </c>
      <c r="G16" s="208" t="str">
        <f>'Uitslag sorteren'!AZ16</f>
        <v>pre pre instap 2</v>
      </c>
      <c r="H16" s="208" t="str">
        <f>'Uitslag sorteren'!BA16</f>
        <v>D4</v>
      </c>
      <c r="I16" s="208">
        <f>'Uitslag sorteren'!BB16</f>
        <v>0</v>
      </c>
      <c r="J16" s="210">
        <f>'Uitslag sorteren'!BF16</f>
        <v>0</v>
      </c>
      <c r="K16" s="400">
        <f>'Uitslag sorteren'!BG16</f>
        <v>4.5</v>
      </c>
      <c r="L16" s="212">
        <f>'Uitslag sorteren'!BH16</f>
        <v>12.5</v>
      </c>
      <c r="M16" s="216">
        <f>'Uitslag sorteren'!BI16</f>
        <v>0</v>
      </c>
      <c r="N16" s="396">
        <f>'Uitslag sorteren'!BJ16</f>
        <v>4.5</v>
      </c>
      <c r="O16" s="212">
        <f>'Uitslag sorteren'!BK16</f>
        <v>12.5</v>
      </c>
      <c r="P16" s="216">
        <f>'Uitslag sorteren'!BL16</f>
        <v>0</v>
      </c>
      <c r="Q16" s="214">
        <f>'Uitslag sorteren'!BM16</f>
        <v>12.5</v>
      </c>
      <c r="R16" s="215">
        <f>'Uitslag sorteren'!BN16</f>
        <v>6</v>
      </c>
      <c r="S16" s="400">
        <f>'Uitslag sorteren'!BO16</f>
        <v>5.4</v>
      </c>
      <c r="T16" s="212">
        <f>'Uitslag sorteren'!BP16</f>
        <v>7.1</v>
      </c>
      <c r="U16" s="216">
        <f>'Uitslag sorteren'!BQ16</f>
        <v>0</v>
      </c>
      <c r="V16" s="214">
        <f>'Uitslag sorteren'!BR16</f>
        <v>12.5</v>
      </c>
      <c r="W16" s="215">
        <f>'Uitslag sorteren'!BS16</f>
        <v>4</v>
      </c>
      <c r="X16" s="400">
        <f>'Uitslag sorteren'!BT16</f>
        <v>4.5</v>
      </c>
      <c r="Y16" s="212">
        <f>'Uitslag sorteren'!BU16</f>
        <v>7.5</v>
      </c>
      <c r="Z16" s="216">
        <f>'Uitslag sorteren'!BV16</f>
        <v>0</v>
      </c>
      <c r="AA16" s="214">
        <f>'Uitslag sorteren'!BW16</f>
        <v>12</v>
      </c>
      <c r="AB16" s="215">
        <f>'Uitslag sorteren'!BX16</f>
        <v>6</v>
      </c>
      <c r="AC16" s="400">
        <f>'Uitslag sorteren'!BY16</f>
        <v>4.8</v>
      </c>
      <c r="AD16" s="212">
        <f>'Uitslag sorteren'!BZ16</f>
        <v>8</v>
      </c>
      <c r="AE16" s="216">
        <f>'Uitslag sorteren'!CA16</f>
        <v>0</v>
      </c>
      <c r="AF16" s="214">
        <f>'Uitslag sorteren'!CB16</f>
        <v>12.8</v>
      </c>
      <c r="AG16" s="215">
        <f>'Uitslag sorteren'!CC16</f>
        <v>8</v>
      </c>
      <c r="AH16" s="217">
        <f>'Uitslag sorteren'!CD16</f>
        <v>49.8</v>
      </c>
      <c r="AI16" s="195">
        <f>'Uitslag sorteren'!CE16</f>
        <v>7</v>
      </c>
      <c r="AJ16" s="162" t="str">
        <f>'Uitslag sorteren'!CF16</f>
        <v xml:space="preserve"> </v>
      </c>
    </row>
    <row r="17" spans="1:39" x14ac:dyDescent="0.2">
      <c r="A17" s="205">
        <f>'Uitslag sorteren'!AV17</f>
        <v>9</v>
      </c>
      <c r="B17" s="206" t="str">
        <f>'Uitslag sorteren'!AW17</f>
        <v>Stacey van Oene</v>
      </c>
      <c r="C17" s="207" t="str">
        <f>'Uitslag sorteren'!AX17</f>
        <v>Olvo Wezep</v>
      </c>
      <c r="D17" s="499">
        <f>'Uitslag sorteren'!K17</f>
        <v>0</v>
      </c>
      <c r="E17" s="499">
        <f>'Uitslag sorteren'!I17</f>
        <v>0</v>
      </c>
      <c r="F17" s="514" t="str">
        <f>'Uitslag sorteren'!AY17</f>
        <v>.</v>
      </c>
      <c r="G17" s="208" t="str">
        <f>'Uitslag sorteren'!AZ17</f>
        <v>pre pre instap 2</v>
      </c>
      <c r="H17" s="208" t="str">
        <f>'Uitslag sorteren'!BA17</f>
        <v>D4</v>
      </c>
      <c r="I17" s="208">
        <f>'Uitslag sorteren'!BB17</f>
        <v>0</v>
      </c>
      <c r="J17" s="210">
        <f>'Uitslag sorteren'!BF17</f>
        <v>0</v>
      </c>
      <c r="K17" s="400">
        <f>'Uitslag sorteren'!BG17</f>
        <v>4.5</v>
      </c>
      <c r="L17" s="212">
        <f>'Uitslag sorteren'!BH17</f>
        <v>12.5</v>
      </c>
      <c r="M17" s="216">
        <f>'Uitslag sorteren'!BI17</f>
        <v>0</v>
      </c>
      <c r="N17" s="396">
        <f>'Uitslag sorteren'!BJ17</f>
        <v>4.5</v>
      </c>
      <c r="O17" s="212">
        <f>'Uitslag sorteren'!BK17</f>
        <v>12.7</v>
      </c>
      <c r="P17" s="216">
        <f>'Uitslag sorteren'!BL17</f>
        <v>0</v>
      </c>
      <c r="Q17" s="214">
        <f>'Uitslag sorteren'!BM17</f>
        <v>12.6</v>
      </c>
      <c r="R17" s="215">
        <f>'Uitslag sorteren'!BN17</f>
        <v>5</v>
      </c>
      <c r="S17" s="400">
        <f>'Uitslag sorteren'!BO17</f>
        <v>4.5</v>
      </c>
      <c r="T17" s="212">
        <f>'Uitslag sorteren'!BP17</f>
        <v>6.5</v>
      </c>
      <c r="U17" s="216">
        <f>'Uitslag sorteren'!BQ17</f>
        <v>0</v>
      </c>
      <c r="V17" s="214">
        <f>'Uitslag sorteren'!BR17</f>
        <v>11</v>
      </c>
      <c r="W17" s="215">
        <f>'Uitslag sorteren'!BS17</f>
        <v>8</v>
      </c>
      <c r="X17" s="400">
        <f>'Uitslag sorteren'!BT17</f>
        <v>4.2</v>
      </c>
      <c r="Y17" s="212">
        <f>'Uitslag sorteren'!BU17</f>
        <v>6.6</v>
      </c>
      <c r="Z17" s="216">
        <f>'Uitslag sorteren'!BV17</f>
        <v>0</v>
      </c>
      <c r="AA17" s="214">
        <f>'Uitslag sorteren'!BW17</f>
        <v>10.8</v>
      </c>
      <c r="AB17" s="215">
        <f>'Uitslag sorteren'!BX17</f>
        <v>8</v>
      </c>
      <c r="AC17" s="400">
        <f>'Uitslag sorteren'!BY17</f>
        <v>4.8</v>
      </c>
      <c r="AD17" s="212">
        <f>'Uitslag sorteren'!BZ17</f>
        <v>8.1999999999999993</v>
      </c>
      <c r="AE17" s="216">
        <f>'Uitslag sorteren'!CA17</f>
        <v>0</v>
      </c>
      <c r="AF17" s="214">
        <f>'Uitslag sorteren'!CB17</f>
        <v>13</v>
      </c>
      <c r="AG17" s="215">
        <f>'Uitslag sorteren'!CC17</f>
        <v>6</v>
      </c>
      <c r="AH17" s="217">
        <f>'Uitslag sorteren'!CD17</f>
        <v>47.4</v>
      </c>
      <c r="AI17" s="195">
        <f>'Uitslag sorteren'!CE17</f>
        <v>8</v>
      </c>
      <c r="AJ17" s="162" t="str">
        <f>'Uitslag sorteren'!CF17</f>
        <v xml:space="preserve"> </v>
      </c>
    </row>
    <row r="18" spans="1:39" x14ac:dyDescent="0.2">
      <c r="A18" s="205">
        <f>'Uitslag sorteren'!AV18</f>
        <v>0</v>
      </c>
      <c r="B18" s="206">
        <f>'Uitslag sorteren'!AW18</f>
        <v>0</v>
      </c>
      <c r="C18" s="207">
        <f>'Uitslag sorteren'!AX18</f>
        <v>0</v>
      </c>
      <c r="D18" s="499">
        <f>'Uitslag sorteren'!K18</f>
        <v>39798</v>
      </c>
      <c r="E18" s="499">
        <f>'Uitslag sorteren'!I18</f>
        <v>0</v>
      </c>
      <c r="F18" s="514">
        <f>'Uitslag sorteren'!AY18</f>
        <v>0</v>
      </c>
      <c r="G18" s="208">
        <f>'Uitslag sorteren'!AZ18</f>
        <v>0</v>
      </c>
      <c r="H18" s="208">
        <f>'Uitslag sorteren'!BA18</f>
        <v>0</v>
      </c>
      <c r="I18" s="208">
        <f>'Uitslag sorteren'!BB18</f>
        <v>0</v>
      </c>
      <c r="J18" s="210">
        <f>'Uitslag sorteren'!BF18</f>
        <v>0</v>
      </c>
      <c r="K18" s="400">
        <f>'Uitslag sorteren'!BG18</f>
        <v>0</v>
      </c>
      <c r="L18" s="212">
        <f>'Uitslag sorteren'!BH18</f>
        <v>0</v>
      </c>
      <c r="M18" s="216">
        <f>'Uitslag sorteren'!BI18</f>
        <v>0</v>
      </c>
      <c r="N18" s="396">
        <f>'Uitslag sorteren'!BJ18</f>
        <v>0</v>
      </c>
      <c r="O18" s="212">
        <f>'Uitslag sorteren'!BK18</f>
        <v>0</v>
      </c>
      <c r="P18" s="216">
        <f>'Uitslag sorteren'!BL18</f>
        <v>0</v>
      </c>
      <c r="Q18" s="214">
        <f>'Uitslag sorteren'!BM18</f>
        <v>0</v>
      </c>
      <c r="R18" s="215">
        <f>'Uitslag sorteren'!BN18</f>
        <v>0</v>
      </c>
      <c r="S18" s="400">
        <f>'Uitslag sorteren'!BO18</f>
        <v>0</v>
      </c>
      <c r="T18" s="212">
        <f>'Uitslag sorteren'!BP18</f>
        <v>0</v>
      </c>
      <c r="U18" s="216">
        <f>'Uitslag sorteren'!BQ18</f>
        <v>0</v>
      </c>
      <c r="V18" s="214">
        <f>'Uitslag sorteren'!BR18</f>
        <v>0</v>
      </c>
      <c r="W18" s="215">
        <f>'Uitslag sorteren'!BS18</f>
        <v>0</v>
      </c>
      <c r="X18" s="400">
        <f>'Uitslag sorteren'!BT18</f>
        <v>0</v>
      </c>
      <c r="Y18" s="212">
        <f>'Uitslag sorteren'!BU18</f>
        <v>0</v>
      </c>
      <c r="Z18" s="216">
        <f>'Uitslag sorteren'!BV18</f>
        <v>0</v>
      </c>
      <c r="AA18" s="214">
        <f>'Uitslag sorteren'!BW18</f>
        <v>0</v>
      </c>
      <c r="AB18" s="215">
        <f>'Uitslag sorteren'!BX18</f>
        <v>0</v>
      </c>
      <c r="AC18" s="400">
        <f>'Uitslag sorteren'!BY18</f>
        <v>0</v>
      </c>
      <c r="AD18" s="212">
        <f>'Uitslag sorteren'!BZ18</f>
        <v>0</v>
      </c>
      <c r="AE18" s="216">
        <f>'Uitslag sorteren'!CA18</f>
        <v>0</v>
      </c>
      <c r="AF18" s="214">
        <f>'Uitslag sorteren'!CB18</f>
        <v>0</v>
      </c>
      <c r="AG18" s="215">
        <f>'Uitslag sorteren'!CC18</f>
        <v>0</v>
      </c>
      <c r="AH18" s="217">
        <f>'Uitslag sorteren'!CD18</f>
        <v>0</v>
      </c>
      <c r="AI18" s="195">
        <f>'Uitslag sorteren'!CE18</f>
        <v>0</v>
      </c>
      <c r="AJ18" s="162" t="str">
        <f>'Uitslag sorteren'!CF18</f>
        <v xml:space="preserve"> </v>
      </c>
    </row>
    <row r="19" spans="1:39" x14ac:dyDescent="0.2">
      <c r="A19" s="205">
        <f>'Uitslag sorteren'!AV19</f>
        <v>14</v>
      </c>
      <c r="B19" s="206" t="str">
        <f>'Uitslag sorteren'!AW19</f>
        <v>Soraya van Dam</v>
      </c>
      <c r="C19" s="207" t="str">
        <f>'Uitslag sorteren'!AX19</f>
        <v>Olvo Wezep</v>
      </c>
      <c r="D19" s="499">
        <f>'Uitslag sorteren'!K19</f>
        <v>39706</v>
      </c>
      <c r="E19" s="499">
        <f>'Uitslag sorteren'!I19</f>
        <v>0</v>
      </c>
      <c r="F19" s="514" t="str">
        <f>'Uitslag sorteren'!AY19</f>
        <v>.</v>
      </c>
      <c r="G19" s="208" t="str">
        <f>'Uitslag sorteren'!AZ19</f>
        <v>pre pre instap 1</v>
      </c>
      <c r="H19" s="208" t="str">
        <f>'Uitslag sorteren'!BA19</f>
        <v>D4</v>
      </c>
      <c r="I19" s="208">
        <f>'Uitslag sorteren'!BB19</f>
        <v>0</v>
      </c>
      <c r="J19" s="210">
        <f>'Uitslag sorteren'!BF19</f>
        <v>0</v>
      </c>
      <c r="K19" s="400">
        <f>'Uitslag sorteren'!BG19</f>
        <v>4.5</v>
      </c>
      <c r="L19" s="212">
        <f>'Uitslag sorteren'!BH19</f>
        <v>13</v>
      </c>
      <c r="M19" s="216">
        <f>'Uitslag sorteren'!BI19</f>
        <v>0</v>
      </c>
      <c r="N19" s="396">
        <f>'Uitslag sorteren'!BJ19</f>
        <v>4.5</v>
      </c>
      <c r="O19" s="212">
        <f>'Uitslag sorteren'!BK19</f>
        <v>13.5</v>
      </c>
      <c r="P19" s="216">
        <f>'Uitslag sorteren'!BL19</f>
        <v>0</v>
      </c>
      <c r="Q19" s="214">
        <f>'Uitslag sorteren'!BM19</f>
        <v>13.25</v>
      </c>
      <c r="R19" s="215">
        <f>'Uitslag sorteren'!BN19</f>
        <v>2</v>
      </c>
      <c r="S19" s="400">
        <f>'Uitslag sorteren'!BO19</f>
        <v>4.5</v>
      </c>
      <c r="T19" s="212">
        <f>'Uitslag sorteren'!BP19</f>
        <v>7.8</v>
      </c>
      <c r="U19" s="216">
        <f>'Uitslag sorteren'!BQ19</f>
        <v>0</v>
      </c>
      <c r="V19" s="214">
        <f>'Uitslag sorteren'!BR19</f>
        <v>12.3</v>
      </c>
      <c r="W19" s="215">
        <f>'Uitslag sorteren'!BS19</f>
        <v>3</v>
      </c>
      <c r="X19" s="400">
        <f>'Uitslag sorteren'!BT19</f>
        <v>5.0999999999999996</v>
      </c>
      <c r="Y19" s="212">
        <f>'Uitslag sorteren'!BU19</f>
        <v>8.6</v>
      </c>
      <c r="Z19" s="216">
        <f>'Uitslag sorteren'!BV19</f>
        <v>0</v>
      </c>
      <c r="AA19" s="214">
        <f>'Uitslag sorteren'!BW19</f>
        <v>13.7</v>
      </c>
      <c r="AB19" s="215">
        <f>'Uitslag sorteren'!BX19</f>
        <v>1</v>
      </c>
      <c r="AC19" s="400">
        <f>'Uitslag sorteren'!BY19</f>
        <v>5.0999999999999996</v>
      </c>
      <c r="AD19" s="212">
        <f>'Uitslag sorteren'!BZ19</f>
        <v>8.5</v>
      </c>
      <c r="AE19" s="216">
        <f>'Uitslag sorteren'!CA19</f>
        <v>0</v>
      </c>
      <c r="AF19" s="214">
        <f>'Uitslag sorteren'!CB19</f>
        <v>13.6</v>
      </c>
      <c r="AG19" s="215">
        <f>'Uitslag sorteren'!CC19</f>
        <v>2</v>
      </c>
      <c r="AH19" s="217">
        <f>'Uitslag sorteren'!CD19</f>
        <v>52.85</v>
      </c>
      <c r="AI19" s="195">
        <f>'Uitslag sorteren'!CE19</f>
        <v>1</v>
      </c>
      <c r="AJ19" s="162" t="str">
        <f>'Uitslag sorteren'!CF19</f>
        <v xml:space="preserve"> </v>
      </c>
    </row>
    <row r="20" spans="1:39" x14ac:dyDescent="0.2">
      <c r="A20" s="205">
        <f>'Uitslag sorteren'!AV20</f>
        <v>13</v>
      </c>
      <c r="B20" s="206" t="str">
        <f>'Uitslag sorteren'!AW20</f>
        <v>Loïs Poppen</v>
      </c>
      <c r="C20" s="207" t="str">
        <f>'Uitslag sorteren'!AX20</f>
        <v>Olvo Wezep</v>
      </c>
      <c r="D20" s="499">
        <f>'Uitslag sorteren'!K20</f>
        <v>39704</v>
      </c>
      <c r="E20" s="499">
        <f>'Uitslag sorteren'!I20</f>
        <v>0</v>
      </c>
      <c r="F20" s="514" t="str">
        <f>'Uitslag sorteren'!AY20</f>
        <v>.</v>
      </c>
      <c r="G20" s="208" t="str">
        <f>'Uitslag sorteren'!AZ20</f>
        <v>pre pre instap 1</v>
      </c>
      <c r="H20" s="208" t="str">
        <f>'Uitslag sorteren'!BA20</f>
        <v>D4</v>
      </c>
      <c r="I20" s="208">
        <f>'Uitslag sorteren'!BB20</f>
        <v>0</v>
      </c>
      <c r="J20" s="210">
        <f>'Uitslag sorteren'!BF20</f>
        <v>0</v>
      </c>
      <c r="K20" s="400">
        <f>'Uitslag sorteren'!BG20</f>
        <v>4.5</v>
      </c>
      <c r="L20" s="212">
        <f>'Uitslag sorteren'!BH20</f>
        <v>14</v>
      </c>
      <c r="M20" s="216">
        <f>'Uitslag sorteren'!BI20</f>
        <v>0</v>
      </c>
      <c r="N20" s="396">
        <f>'Uitslag sorteren'!BJ20</f>
        <v>4.8</v>
      </c>
      <c r="O20" s="212">
        <f>'Uitslag sorteren'!BK20</f>
        <v>13.8</v>
      </c>
      <c r="P20" s="216">
        <f>'Uitslag sorteren'!BL20</f>
        <v>0</v>
      </c>
      <c r="Q20" s="214">
        <f>'Uitslag sorteren'!BM20</f>
        <v>13.9</v>
      </c>
      <c r="R20" s="215">
        <f>'Uitslag sorteren'!BN20</f>
        <v>1</v>
      </c>
      <c r="S20" s="400">
        <f>'Uitslag sorteren'!BO20</f>
        <v>4.2</v>
      </c>
      <c r="T20" s="212">
        <f>'Uitslag sorteren'!BP20</f>
        <v>8.1999999999999993</v>
      </c>
      <c r="U20" s="216">
        <f>'Uitslag sorteren'!BQ20</f>
        <v>0</v>
      </c>
      <c r="V20" s="214">
        <f>'Uitslag sorteren'!BR20</f>
        <v>12.4</v>
      </c>
      <c r="W20" s="215">
        <f>'Uitslag sorteren'!BS20</f>
        <v>2</v>
      </c>
      <c r="X20" s="400">
        <f>'Uitslag sorteren'!BT20</f>
        <v>5.0999999999999996</v>
      </c>
      <c r="Y20" s="212">
        <f>'Uitslag sorteren'!BU20</f>
        <v>8.3000000000000007</v>
      </c>
      <c r="Z20" s="216">
        <f>'Uitslag sorteren'!BV20</f>
        <v>0</v>
      </c>
      <c r="AA20" s="214">
        <f>'Uitslag sorteren'!BW20</f>
        <v>13.4</v>
      </c>
      <c r="AB20" s="215">
        <f>'Uitslag sorteren'!BX20</f>
        <v>2</v>
      </c>
      <c r="AC20" s="400">
        <f>'Uitslag sorteren'!BY20</f>
        <v>4.2</v>
      </c>
      <c r="AD20" s="212">
        <f>'Uitslag sorteren'!BZ20</f>
        <v>8.8000000000000007</v>
      </c>
      <c r="AE20" s="216">
        <f>'Uitslag sorteren'!CA20</f>
        <v>0</v>
      </c>
      <c r="AF20" s="214">
        <f>'Uitslag sorteren'!CB20</f>
        <v>13</v>
      </c>
      <c r="AG20" s="215">
        <f>'Uitslag sorteren'!CC20</f>
        <v>4</v>
      </c>
      <c r="AH20" s="217">
        <f>'Uitslag sorteren'!CD20</f>
        <v>52.7</v>
      </c>
      <c r="AI20" s="195">
        <f>'Uitslag sorteren'!CE20</f>
        <v>2</v>
      </c>
      <c r="AJ20" s="162" t="str">
        <f>'Uitslag sorteren'!CF20</f>
        <v xml:space="preserve"> </v>
      </c>
    </row>
    <row r="21" spans="1:39" x14ac:dyDescent="0.2">
      <c r="A21" s="205">
        <f>'Uitslag sorteren'!AV21</f>
        <v>16</v>
      </c>
      <c r="B21" s="206" t="str">
        <f>'Uitslag sorteren'!AW21</f>
        <v>Laurie van Pijkeren</v>
      </c>
      <c r="C21" s="207" t="str">
        <f>'Uitslag sorteren'!AX21</f>
        <v>Olvo Wezep</v>
      </c>
      <c r="D21" s="499">
        <f>'Uitslag sorteren'!K21</f>
        <v>39738</v>
      </c>
      <c r="E21" s="499">
        <f>'Uitslag sorteren'!I21</f>
        <v>0</v>
      </c>
      <c r="F21" s="514" t="str">
        <f>'Uitslag sorteren'!AY21</f>
        <v>.</v>
      </c>
      <c r="G21" s="208" t="str">
        <f>'Uitslag sorteren'!AZ21</f>
        <v>pre pre instap 1</v>
      </c>
      <c r="H21" s="208" t="str">
        <f>'Uitslag sorteren'!BA21</f>
        <v>D4</v>
      </c>
      <c r="I21" s="208">
        <f>'Uitslag sorteren'!BB21</f>
        <v>0</v>
      </c>
      <c r="J21" s="210">
        <f>'Uitslag sorteren'!BF21</f>
        <v>0</v>
      </c>
      <c r="K21" s="400">
        <f>'Uitslag sorteren'!BG21</f>
        <v>4.5</v>
      </c>
      <c r="L21" s="212">
        <f>'Uitslag sorteren'!BH21</f>
        <v>13</v>
      </c>
      <c r="M21" s="216">
        <f>'Uitslag sorteren'!BI21</f>
        <v>0</v>
      </c>
      <c r="N21" s="396">
        <f>'Uitslag sorteren'!BJ21</f>
        <v>4.8</v>
      </c>
      <c r="O21" s="212">
        <f>'Uitslag sorteren'!BK21</f>
        <v>13.3</v>
      </c>
      <c r="P21" s="216">
        <f>'Uitslag sorteren'!BL21</f>
        <v>0</v>
      </c>
      <c r="Q21" s="214">
        <f>'Uitslag sorteren'!BM21</f>
        <v>13.15</v>
      </c>
      <c r="R21" s="215">
        <f>'Uitslag sorteren'!BN21</f>
        <v>3</v>
      </c>
      <c r="S21" s="400">
        <f>'Uitslag sorteren'!BO21</f>
        <v>4.5</v>
      </c>
      <c r="T21" s="212">
        <f>'Uitslag sorteren'!BP21</f>
        <v>8.3000000000000007</v>
      </c>
      <c r="U21" s="216">
        <f>'Uitslag sorteren'!BQ21</f>
        <v>0</v>
      </c>
      <c r="V21" s="214">
        <f>'Uitslag sorteren'!BR21</f>
        <v>12.8</v>
      </c>
      <c r="W21" s="215">
        <f>'Uitslag sorteren'!BS21</f>
        <v>1</v>
      </c>
      <c r="X21" s="400">
        <f>'Uitslag sorteren'!BT21</f>
        <v>5.0999999999999996</v>
      </c>
      <c r="Y21" s="212">
        <f>'Uitslag sorteren'!BU21</f>
        <v>7.9</v>
      </c>
      <c r="Z21" s="216">
        <f>'Uitslag sorteren'!BV21</f>
        <v>0</v>
      </c>
      <c r="AA21" s="214">
        <f>'Uitslag sorteren'!BW21</f>
        <v>13</v>
      </c>
      <c r="AB21" s="215">
        <f>'Uitslag sorteren'!BX21</f>
        <v>3</v>
      </c>
      <c r="AC21" s="400">
        <f>'Uitslag sorteren'!BY21</f>
        <v>4.5</v>
      </c>
      <c r="AD21" s="212">
        <f>'Uitslag sorteren'!BZ21</f>
        <v>9.1</v>
      </c>
      <c r="AE21" s="216">
        <f>'Uitslag sorteren'!CA21</f>
        <v>0</v>
      </c>
      <c r="AF21" s="214">
        <f>'Uitslag sorteren'!CB21</f>
        <v>13.6</v>
      </c>
      <c r="AG21" s="215">
        <f>'Uitslag sorteren'!CC21</f>
        <v>2</v>
      </c>
      <c r="AH21" s="217">
        <f>'Uitslag sorteren'!CD21</f>
        <v>52.55</v>
      </c>
      <c r="AI21" s="195">
        <f>'Uitslag sorteren'!CE21</f>
        <v>3</v>
      </c>
      <c r="AJ21" s="162" t="str">
        <f>'Uitslag sorteren'!CF21</f>
        <v xml:space="preserve"> </v>
      </c>
    </row>
    <row r="22" spans="1:39" x14ac:dyDescent="0.2">
      <c r="A22" s="205">
        <f>'Uitslag sorteren'!AV22</f>
        <v>12</v>
      </c>
      <c r="B22" s="206" t="str">
        <f>'Uitslag sorteren'!AW22</f>
        <v>Emma Wolf</v>
      </c>
      <c r="C22" s="207" t="str">
        <f>'Uitslag sorteren'!AX22</f>
        <v>Olvo Wezep</v>
      </c>
      <c r="D22" s="499">
        <f>'Uitslag sorteren'!K22</f>
        <v>0</v>
      </c>
      <c r="E22" s="499">
        <f>'Uitslag sorteren'!I22</f>
        <v>0</v>
      </c>
      <c r="F22" s="514" t="str">
        <f>'Uitslag sorteren'!AY22</f>
        <v>.</v>
      </c>
      <c r="G22" s="208" t="str">
        <f>'Uitslag sorteren'!AZ22</f>
        <v>pre pre instap 1</v>
      </c>
      <c r="H22" s="208" t="str">
        <f>'Uitslag sorteren'!BA22</f>
        <v>D4</v>
      </c>
      <c r="I22" s="208">
        <f>'Uitslag sorteren'!BB22</f>
        <v>0</v>
      </c>
      <c r="J22" s="210">
        <f>'Uitslag sorteren'!BF22</f>
        <v>0</v>
      </c>
      <c r="K22" s="400">
        <f>'Uitslag sorteren'!BG22</f>
        <v>4.5</v>
      </c>
      <c r="L22" s="212">
        <f>'Uitslag sorteren'!BH22</f>
        <v>13</v>
      </c>
      <c r="M22" s="216">
        <f>'Uitslag sorteren'!BI22</f>
        <v>0</v>
      </c>
      <c r="N22" s="396">
        <f>'Uitslag sorteren'!BJ22</f>
        <v>4.8</v>
      </c>
      <c r="O22" s="212">
        <f>'Uitslag sorteren'!BK22</f>
        <v>13.3</v>
      </c>
      <c r="P22" s="216">
        <f>'Uitslag sorteren'!BL22</f>
        <v>0</v>
      </c>
      <c r="Q22" s="214">
        <f>'Uitslag sorteren'!BM22</f>
        <v>13.15</v>
      </c>
      <c r="R22" s="215">
        <f>'Uitslag sorteren'!BN22</f>
        <v>3</v>
      </c>
      <c r="S22" s="400">
        <f>'Uitslag sorteren'!BO22</f>
        <v>4.5</v>
      </c>
      <c r="T22" s="212">
        <f>'Uitslag sorteren'!BP22</f>
        <v>7.5</v>
      </c>
      <c r="U22" s="216">
        <f>'Uitslag sorteren'!BQ22</f>
        <v>0</v>
      </c>
      <c r="V22" s="214">
        <f>'Uitslag sorteren'!BR22</f>
        <v>12</v>
      </c>
      <c r="W22" s="215">
        <f>'Uitslag sorteren'!BS22</f>
        <v>4</v>
      </c>
      <c r="X22" s="400">
        <f>'Uitslag sorteren'!BT22</f>
        <v>5.0999999999999996</v>
      </c>
      <c r="Y22" s="212">
        <f>'Uitslag sorteren'!BU22</f>
        <v>6.7</v>
      </c>
      <c r="Z22" s="216">
        <f>'Uitslag sorteren'!BV22</f>
        <v>0</v>
      </c>
      <c r="AA22" s="214">
        <f>'Uitslag sorteren'!BW22</f>
        <v>11.8</v>
      </c>
      <c r="AB22" s="215">
        <f>'Uitslag sorteren'!BX22</f>
        <v>4</v>
      </c>
      <c r="AC22" s="400">
        <f>'Uitslag sorteren'!BY22</f>
        <v>5.4</v>
      </c>
      <c r="AD22" s="212">
        <f>'Uitslag sorteren'!BZ22</f>
        <v>8.8000000000000007</v>
      </c>
      <c r="AE22" s="216">
        <f>'Uitslag sorteren'!CA22</f>
        <v>0</v>
      </c>
      <c r="AF22" s="214">
        <f>'Uitslag sorteren'!CB22</f>
        <v>14.2</v>
      </c>
      <c r="AG22" s="215">
        <f>'Uitslag sorteren'!CC22</f>
        <v>1</v>
      </c>
      <c r="AH22" s="217">
        <f>'Uitslag sorteren'!CD22</f>
        <v>51.15</v>
      </c>
      <c r="AI22" s="195">
        <f>'Uitslag sorteren'!CE22</f>
        <v>4</v>
      </c>
      <c r="AJ22" s="162" t="str">
        <f>'Uitslag sorteren'!CF22</f>
        <v xml:space="preserve"> </v>
      </c>
    </row>
    <row r="23" spans="1:39" x14ac:dyDescent="0.2">
      <c r="A23" s="205">
        <f>'Uitslag sorteren'!AV23</f>
        <v>15</v>
      </c>
      <c r="B23" s="206" t="str">
        <f>'Uitslag sorteren'!AW23</f>
        <v>Naomi Jonker</v>
      </c>
      <c r="C23" s="207" t="str">
        <f>'Uitslag sorteren'!AX23</f>
        <v>Olvo Wezep</v>
      </c>
      <c r="D23" s="499">
        <f>'Uitslag sorteren'!K23</f>
        <v>0</v>
      </c>
      <c r="E23" s="499">
        <f>'Uitslag sorteren'!I23</f>
        <v>0</v>
      </c>
      <c r="F23" s="514" t="str">
        <f>'Uitslag sorteren'!AY23</f>
        <v>.</v>
      </c>
      <c r="G23" s="208" t="str">
        <f>'Uitslag sorteren'!AZ23</f>
        <v>pre pre instap 1</v>
      </c>
      <c r="H23" s="208" t="str">
        <f>'Uitslag sorteren'!BA23</f>
        <v>D4</v>
      </c>
      <c r="I23" s="208">
        <f>'Uitslag sorteren'!BB23</f>
        <v>0</v>
      </c>
      <c r="J23" s="210">
        <f>'Uitslag sorteren'!BF23</f>
        <v>0</v>
      </c>
      <c r="K23" s="400">
        <f>'Uitslag sorteren'!BG23</f>
        <v>4.5</v>
      </c>
      <c r="L23" s="212">
        <f>'Uitslag sorteren'!BH23</f>
        <v>13</v>
      </c>
      <c r="M23" s="216">
        <f>'Uitslag sorteren'!BI23</f>
        <v>0</v>
      </c>
      <c r="N23" s="396">
        <f>'Uitslag sorteren'!BJ23</f>
        <v>4.8</v>
      </c>
      <c r="O23" s="212">
        <f>'Uitslag sorteren'!BK23</f>
        <v>12.8</v>
      </c>
      <c r="P23" s="216">
        <f>'Uitslag sorteren'!BL23</f>
        <v>0</v>
      </c>
      <c r="Q23" s="214">
        <f>'Uitslag sorteren'!BM23</f>
        <v>12.9</v>
      </c>
      <c r="R23" s="215">
        <f>'Uitslag sorteren'!BN23</f>
        <v>5</v>
      </c>
      <c r="S23" s="400">
        <f>'Uitslag sorteren'!BO23</f>
        <v>4.2</v>
      </c>
      <c r="T23" s="212">
        <f>'Uitslag sorteren'!BP23</f>
        <v>7.6</v>
      </c>
      <c r="U23" s="216">
        <f>'Uitslag sorteren'!BQ23</f>
        <v>0</v>
      </c>
      <c r="V23" s="214">
        <f>'Uitslag sorteren'!BR23</f>
        <v>11.8</v>
      </c>
      <c r="W23" s="215">
        <f>'Uitslag sorteren'!BS23</f>
        <v>5</v>
      </c>
      <c r="X23" s="400">
        <f>'Uitslag sorteren'!BT23</f>
        <v>3.9</v>
      </c>
      <c r="Y23" s="212">
        <f>'Uitslag sorteren'!BU23</f>
        <v>7.6</v>
      </c>
      <c r="Z23" s="216">
        <f>'Uitslag sorteren'!BV23</f>
        <v>0</v>
      </c>
      <c r="AA23" s="214">
        <f>'Uitslag sorteren'!BW23</f>
        <v>11.5</v>
      </c>
      <c r="AB23" s="215">
        <f>'Uitslag sorteren'!BX23</f>
        <v>5</v>
      </c>
      <c r="AC23" s="400">
        <f>'Uitslag sorteren'!BY23</f>
        <v>4.2</v>
      </c>
      <c r="AD23" s="212">
        <f>'Uitslag sorteren'!BZ23</f>
        <v>8.1999999999999993</v>
      </c>
      <c r="AE23" s="216">
        <f>'Uitslag sorteren'!CA23</f>
        <v>0</v>
      </c>
      <c r="AF23" s="214">
        <f>'Uitslag sorteren'!CB23</f>
        <v>12.4</v>
      </c>
      <c r="AG23" s="215">
        <f>'Uitslag sorteren'!CC23</f>
        <v>5</v>
      </c>
      <c r="AH23" s="217">
        <f>'Uitslag sorteren'!CD23</f>
        <v>48.6</v>
      </c>
      <c r="AI23" s="195">
        <f>'Uitslag sorteren'!CE23</f>
        <v>5</v>
      </c>
      <c r="AJ23" s="162" t="str">
        <f>'Uitslag sorteren'!CF23</f>
        <v xml:space="preserve"> </v>
      </c>
    </row>
    <row r="24" spans="1:39" x14ac:dyDescent="0.2">
      <c r="A24" s="205">
        <f>'Uitslag sorteren'!AV24</f>
        <v>78</v>
      </c>
      <c r="B24" s="206" t="str">
        <f>'Uitslag sorteren'!AW24</f>
        <v>Frensis de Groot</v>
      </c>
      <c r="C24" s="207" t="str">
        <f>'Uitslag sorteren'!AX24</f>
        <v>Olvo Wezep</v>
      </c>
      <c r="D24" s="499">
        <f>'Uitslag sorteren'!K24</f>
        <v>0</v>
      </c>
      <c r="E24" s="499">
        <f>'Uitslag sorteren'!I24</f>
        <v>0</v>
      </c>
      <c r="F24" s="514" t="str">
        <f>'Uitslag sorteren'!AY24</f>
        <v>.</v>
      </c>
      <c r="G24" s="208" t="str">
        <f>'Uitslag sorteren'!AZ24</f>
        <v>pre pre instap 1</v>
      </c>
      <c r="H24" s="208" t="str">
        <f>'Uitslag sorteren'!BA24</f>
        <v>D4</v>
      </c>
      <c r="I24" s="208">
        <f>'Uitslag sorteren'!BB24</f>
        <v>0</v>
      </c>
      <c r="J24" s="210">
        <f>'Uitslag sorteren'!BF24</f>
        <v>0</v>
      </c>
      <c r="K24" s="400">
        <f>'Uitslag sorteren'!BG24</f>
        <v>0</v>
      </c>
      <c r="L24" s="212">
        <f>'Uitslag sorteren'!BH24</f>
        <v>0</v>
      </c>
      <c r="M24" s="216">
        <f>'Uitslag sorteren'!BI24</f>
        <v>0</v>
      </c>
      <c r="N24" s="396">
        <f>'Uitslag sorteren'!BJ24</f>
        <v>0</v>
      </c>
      <c r="O24" s="212">
        <f>'Uitslag sorteren'!BK24</f>
        <v>0</v>
      </c>
      <c r="P24" s="216">
        <f>'Uitslag sorteren'!BL24</f>
        <v>0</v>
      </c>
      <c r="Q24" s="214">
        <f>'Uitslag sorteren'!BM24</f>
        <v>0</v>
      </c>
      <c r="R24" s="215">
        <f>'Uitslag sorteren'!BN24</f>
        <v>0</v>
      </c>
      <c r="S24" s="400">
        <f>'Uitslag sorteren'!BO24</f>
        <v>0</v>
      </c>
      <c r="T24" s="212">
        <f>'Uitslag sorteren'!BP24</f>
        <v>0</v>
      </c>
      <c r="U24" s="216">
        <f>'Uitslag sorteren'!BQ24</f>
        <v>0</v>
      </c>
      <c r="V24" s="214">
        <f>'Uitslag sorteren'!BR24</f>
        <v>0</v>
      </c>
      <c r="W24" s="215">
        <f>'Uitslag sorteren'!BS24</f>
        <v>0</v>
      </c>
      <c r="X24" s="400">
        <f>'Uitslag sorteren'!BT24</f>
        <v>0</v>
      </c>
      <c r="Y24" s="212">
        <f>'Uitslag sorteren'!BU24</f>
        <v>0</v>
      </c>
      <c r="Z24" s="216">
        <f>'Uitslag sorteren'!BV24</f>
        <v>0</v>
      </c>
      <c r="AA24" s="214">
        <f>'Uitslag sorteren'!BW24</f>
        <v>0</v>
      </c>
      <c r="AB24" s="215">
        <f>'Uitslag sorteren'!BX24</f>
        <v>0</v>
      </c>
      <c r="AC24" s="400">
        <f>'Uitslag sorteren'!BY24</f>
        <v>0</v>
      </c>
      <c r="AD24" s="212">
        <f>'Uitslag sorteren'!BZ24</f>
        <v>0</v>
      </c>
      <c r="AE24" s="216">
        <f>'Uitslag sorteren'!CA24</f>
        <v>0</v>
      </c>
      <c r="AF24" s="214">
        <f>'Uitslag sorteren'!CB24</f>
        <v>0</v>
      </c>
      <c r="AG24" s="215">
        <f>'Uitslag sorteren'!CC24</f>
        <v>0</v>
      </c>
      <c r="AH24" s="217">
        <f>'Uitslag sorteren'!CD24</f>
        <v>0</v>
      </c>
      <c r="AI24" s="195">
        <f>'Uitslag sorteren'!CE24</f>
        <v>0</v>
      </c>
      <c r="AJ24" s="162" t="str">
        <f>'Uitslag sorteren'!CF24</f>
        <v xml:space="preserve"> </v>
      </c>
    </row>
    <row r="25" spans="1:39" x14ac:dyDescent="0.2">
      <c r="A25" s="205">
        <f>'Uitslag sorteren'!AV25</f>
        <v>0</v>
      </c>
      <c r="B25" s="206">
        <f>'Uitslag sorteren'!AW25</f>
        <v>0</v>
      </c>
      <c r="C25" s="207">
        <f>'Uitslag sorteren'!AX25</f>
        <v>0</v>
      </c>
      <c r="D25" s="499">
        <f>'Uitslag sorteren'!K25</f>
        <v>0</v>
      </c>
      <c r="E25" s="499">
        <f>'Uitslag sorteren'!I25</f>
        <v>0</v>
      </c>
      <c r="F25" s="514">
        <f>'Uitslag sorteren'!AY25</f>
        <v>0</v>
      </c>
      <c r="G25" s="208">
        <f>'Uitslag sorteren'!AZ25</f>
        <v>0</v>
      </c>
      <c r="H25" s="208">
        <f>'Uitslag sorteren'!BA25</f>
        <v>0</v>
      </c>
      <c r="I25" s="208">
        <f>'Uitslag sorteren'!BB25</f>
        <v>0</v>
      </c>
      <c r="J25" s="210">
        <f>'Uitslag sorteren'!BF25</f>
        <v>0</v>
      </c>
      <c r="K25" s="400">
        <f>'Uitslag sorteren'!BG25</f>
        <v>0</v>
      </c>
      <c r="L25" s="212">
        <f>'Uitslag sorteren'!BH25</f>
        <v>0</v>
      </c>
      <c r="M25" s="216">
        <f>'Uitslag sorteren'!BI25</f>
        <v>0</v>
      </c>
      <c r="N25" s="396">
        <f>'Uitslag sorteren'!BJ25</f>
        <v>0</v>
      </c>
      <c r="O25" s="212">
        <f>'Uitslag sorteren'!BK25</f>
        <v>0</v>
      </c>
      <c r="P25" s="216">
        <f>'Uitslag sorteren'!BL25</f>
        <v>0</v>
      </c>
      <c r="Q25" s="214">
        <f>'Uitslag sorteren'!BM25</f>
        <v>0</v>
      </c>
      <c r="R25" s="215">
        <f>'Uitslag sorteren'!BN25</f>
        <v>0</v>
      </c>
      <c r="S25" s="400">
        <f>'Uitslag sorteren'!BO25</f>
        <v>0</v>
      </c>
      <c r="T25" s="212">
        <f>'Uitslag sorteren'!BP25</f>
        <v>0</v>
      </c>
      <c r="U25" s="216">
        <f>'Uitslag sorteren'!BQ25</f>
        <v>0</v>
      </c>
      <c r="V25" s="214">
        <f>'Uitslag sorteren'!BR25</f>
        <v>0</v>
      </c>
      <c r="W25" s="215">
        <f>'Uitslag sorteren'!BS25</f>
        <v>0</v>
      </c>
      <c r="X25" s="400">
        <f>'Uitslag sorteren'!BT25</f>
        <v>0</v>
      </c>
      <c r="Y25" s="212">
        <f>'Uitslag sorteren'!BU25</f>
        <v>0</v>
      </c>
      <c r="Z25" s="216">
        <f>'Uitslag sorteren'!BV25</f>
        <v>0</v>
      </c>
      <c r="AA25" s="214">
        <f>'Uitslag sorteren'!BW25</f>
        <v>0</v>
      </c>
      <c r="AB25" s="215">
        <f>'Uitslag sorteren'!BX25</f>
        <v>0</v>
      </c>
      <c r="AC25" s="400">
        <f>'Uitslag sorteren'!BY25</f>
        <v>0</v>
      </c>
      <c r="AD25" s="212">
        <f>'Uitslag sorteren'!BZ25</f>
        <v>0</v>
      </c>
      <c r="AE25" s="216">
        <f>'Uitslag sorteren'!CA25</f>
        <v>0</v>
      </c>
      <c r="AF25" s="214">
        <f>'Uitslag sorteren'!CB25</f>
        <v>0</v>
      </c>
      <c r="AG25" s="215">
        <f>'Uitslag sorteren'!CC25</f>
        <v>0</v>
      </c>
      <c r="AH25" s="217">
        <f>'Uitslag sorteren'!CD25</f>
        <v>0</v>
      </c>
      <c r="AI25" s="195">
        <f>'Uitslag sorteren'!CE25</f>
        <v>0</v>
      </c>
      <c r="AJ25" s="162" t="str">
        <f>'Uitslag sorteren'!CF25</f>
        <v xml:space="preserve"> </v>
      </c>
    </row>
    <row r="26" spans="1:39" x14ac:dyDescent="0.2">
      <c r="A26" s="205">
        <f>'Uitslag sorteren'!AV26</f>
        <v>0</v>
      </c>
      <c r="B26" s="206">
        <f>'Uitslag sorteren'!AW26</f>
        <v>0</v>
      </c>
      <c r="C26" s="207">
        <f>'Uitslag sorteren'!AX26</f>
        <v>0</v>
      </c>
      <c r="D26" s="499">
        <f>'Uitslag sorteren'!K26</f>
        <v>0</v>
      </c>
      <c r="E26" s="499">
        <f>'Uitslag sorteren'!I26</f>
        <v>0</v>
      </c>
      <c r="F26" s="514">
        <f>'Uitslag sorteren'!AY26</f>
        <v>0</v>
      </c>
      <c r="G26" s="208">
        <f>'Uitslag sorteren'!AZ26</f>
        <v>0</v>
      </c>
      <c r="H26" s="208">
        <f>'Uitslag sorteren'!BA26</f>
        <v>0</v>
      </c>
      <c r="I26" s="208">
        <f>'Uitslag sorteren'!BB26</f>
        <v>0</v>
      </c>
      <c r="J26" s="210">
        <f>'Uitslag sorteren'!BF26</f>
        <v>0</v>
      </c>
      <c r="K26" s="400">
        <f>'Uitslag sorteren'!BG26</f>
        <v>0</v>
      </c>
      <c r="L26" s="212">
        <f>'Uitslag sorteren'!BH26</f>
        <v>0</v>
      </c>
      <c r="M26" s="216">
        <f>'Uitslag sorteren'!BI26</f>
        <v>0</v>
      </c>
      <c r="N26" s="396">
        <f>'Uitslag sorteren'!BJ26</f>
        <v>0</v>
      </c>
      <c r="O26" s="212">
        <f>'Uitslag sorteren'!BK26</f>
        <v>0</v>
      </c>
      <c r="P26" s="216">
        <f>'Uitslag sorteren'!BL26</f>
        <v>0</v>
      </c>
      <c r="Q26" s="214">
        <f>'Uitslag sorteren'!BM26</f>
        <v>0</v>
      </c>
      <c r="R26" s="215">
        <f>'Uitslag sorteren'!BN26</f>
        <v>0</v>
      </c>
      <c r="S26" s="400">
        <f>'Uitslag sorteren'!BO26</f>
        <v>0</v>
      </c>
      <c r="T26" s="212">
        <f>'Uitslag sorteren'!BP26</f>
        <v>0</v>
      </c>
      <c r="U26" s="216">
        <f>'Uitslag sorteren'!BQ26</f>
        <v>0</v>
      </c>
      <c r="V26" s="214">
        <f>'Uitslag sorteren'!BR26</f>
        <v>0</v>
      </c>
      <c r="W26" s="215">
        <f>'Uitslag sorteren'!BS26</f>
        <v>0</v>
      </c>
      <c r="X26" s="400">
        <f>'Uitslag sorteren'!BT26</f>
        <v>0</v>
      </c>
      <c r="Y26" s="212">
        <f>'Uitslag sorteren'!BU26</f>
        <v>0</v>
      </c>
      <c r="Z26" s="216">
        <f>'Uitslag sorteren'!BV26</f>
        <v>0</v>
      </c>
      <c r="AA26" s="214">
        <f>'Uitslag sorteren'!BW26</f>
        <v>0</v>
      </c>
      <c r="AB26" s="215">
        <f>'Uitslag sorteren'!BX26</f>
        <v>0</v>
      </c>
      <c r="AC26" s="400">
        <f>'Uitslag sorteren'!BY26</f>
        <v>0</v>
      </c>
      <c r="AD26" s="212">
        <f>'Uitslag sorteren'!BZ26</f>
        <v>0</v>
      </c>
      <c r="AE26" s="216">
        <f>'Uitslag sorteren'!CA26</f>
        <v>0</v>
      </c>
      <c r="AF26" s="214">
        <f>'Uitslag sorteren'!CB26</f>
        <v>0</v>
      </c>
      <c r="AG26" s="215">
        <f>'Uitslag sorteren'!CC26</f>
        <v>0</v>
      </c>
      <c r="AH26" s="217">
        <f>'Uitslag sorteren'!CD26</f>
        <v>0</v>
      </c>
      <c r="AI26" s="195">
        <f>'Uitslag sorteren'!CE26</f>
        <v>0</v>
      </c>
      <c r="AJ26" s="162" t="str">
        <f>'Uitslag sorteren'!CF26</f>
        <v xml:space="preserve"> </v>
      </c>
    </row>
    <row r="27" spans="1:39" x14ac:dyDescent="0.2">
      <c r="A27" s="205">
        <f>'Uitslag sorteren'!AV27</f>
        <v>0</v>
      </c>
      <c r="B27" s="206">
        <f>'Uitslag sorteren'!AW27</f>
        <v>0</v>
      </c>
      <c r="C27" s="207">
        <f>'Uitslag sorteren'!AX27</f>
        <v>0</v>
      </c>
      <c r="D27" s="499">
        <f>'Uitslag sorteren'!K27</f>
        <v>0</v>
      </c>
      <c r="E27" s="499">
        <f>'Uitslag sorteren'!I27</f>
        <v>0</v>
      </c>
      <c r="F27" s="514">
        <f>'Uitslag sorteren'!AY27</f>
        <v>0</v>
      </c>
      <c r="G27" s="208">
        <f>'Uitslag sorteren'!AZ27</f>
        <v>0</v>
      </c>
      <c r="H27" s="208">
        <f>'Uitslag sorteren'!BA27</f>
        <v>0</v>
      </c>
      <c r="I27" s="208">
        <f>'Uitslag sorteren'!BB27</f>
        <v>0</v>
      </c>
      <c r="J27" s="210">
        <f>'Uitslag sorteren'!BF27</f>
        <v>0</v>
      </c>
      <c r="K27" s="400">
        <f>'Uitslag sorteren'!BG27</f>
        <v>0</v>
      </c>
      <c r="L27" s="212">
        <f>'Uitslag sorteren'!BH27</f>
        <v>0</v>
      </c>
      <c r="M27" s="216">
        <f>'Uitslag sorteren'!BI27</f>
        <v>0</v>
      </c>
      <c r="N27" s="396">
        <f>'Uitslag sorteren'!BJ27</f>
        <v>0</v>
      </c>
      <c r="O27" s="212">
        <f>'Uitslag sorteren'!BK27</f>
        <v>0</v>
      </c>
      <c r="P27" s="216">
        <f>'Uitslag sorteren'!BL27</f>
        <v>0</v>
      </c>
      <c r="Q27" s="214">
        <f>'Uitslag sorteren'!BM27</f>
        <v>0</v>
      </c>
      <c r="R27" s="215">
        <f>'Uitslag sorteren'!BN27</f>
        <v>0</v>
      </c>
      <c r="S27" s="400">
        <f>'Uitslag sorteren'!BO27</f>
        <v>0</v>
      </c>
      <c r="T27" s="212">
        <f>'Uitslag sorteren'!BP27</f>
        <v>0</v>
      </c>
      <c r="U27" s="216">
        <f>'Uitslag sorteren'!BQ27</f>
        <v>0</v>
      </c>
      <c r="V27" s="214">
        <f>'Uitslag sorteren'!BR27</f>
        <v>0</v>
      </c>
      <c r="W27" s="215">
        <f>'Uitslag sorteren'!BS27</f>
        <v>0</v>
      </c>
      <c r="X27" s="400">
        <f>'Uitslag sorteren'!BT27</f>
        <v>0</v>
      </c>
      <c r="Y27" s="212">
        <f>'Uitslag sorteren'!BU27</f>
        <v>0</v>
      </c>
      <c r="Z27" s="216">
        <f>'Uitslag sorteren'!BV27</f>
        <v>0</v>
      </c>
      <c r="AA27" s="214">
        <f>'Uitslag sorteren'!BW27</f>
        <v>0</v>
      </c>
      <c r="AB27" s="215">
        <f>'Uitslag sorteren'!BX27</f>
        <v>0</v>
      </c>
      <c r="AC27" s="400">
        <f>'Uitslag sorteren'!BY27</f>
        <v>0</v>
      </c>
      <c r="AD27" s="212">
        <f>'Uitslag sorteren'!BZ27</f>
        <v>0</v>
      </c>
      <c r="AE27" s="216">
        <f>'Uitslag sorteren'!CA27</f>
        <v>0</v>
      </c>
      <c r="AF27" s="214">
        <f>'Uitslag sorteren'!CB27</f>
        <v>0</v>
      </c>
      <c r="AG27" s="215">
        <f>'Uitslag sorteren'!CC27</f>
        <v>0</v>
      </c>
      <c r="AH27" s="217">
        <f>'Uitslag sorteren'!CD27</f>
        <v>0</v>
      </c>
      <c r="AI27" s="195">
        <f>'Uitslag sorteren'!CE27</f>
        <v>0</v>
      </c>
      <c r="AJ27" s="162" t="str">
        <f>'Uitslag sorteren'!CF27</f>
        <v xml:space="preserve"> </v>
      </c>
    </row>
    <row r="28" spans="1:39" x14ac:dyDescent="0.2">
      <c r="A28" s="205">
        <f>'Uitslag sorteren'!AV28</f>
        <v>0</v>
      </c>
      <c r="B28" s="206">
        <f>'Uitslag sorteren'!AW28</f>
        <v>0</v>
      </c>
      <c r="C28" s="207">
        <f>'Uitslag sorteren'!AX28</f>
        <v>0</v>
      </c>
      <c r="D28" s="499">
        <f>'Uitslag sorteren'!K28</f>
        <v>0</v>
      </c>
      <c r="E28" s="499">
        <f>'Uitslag sorteren'!I28</f>
        <v>0</v>
      </c>
      <c r="F28" s="514">
        <f>'Uitslag sorteren'!AY28</f>
        <v>0</v>
      </c>
      <c r="G28" s="208">
        <f>'Uitslag sorteren'!AZ28</f>
        <v>0</v>
      </c>
      <c r="H28" s="208">
        <f>'Uitslag sorteren'!BA28</f>
        <v>0</v>
      </c>
      <c r="I28" s="208">
        <f>'Uitslag sorteren'!BB28</f>
        <v>0</v>
      </c>
      <c r="J28" s="210">
        <f>'Uitslag sorteren'!BF28</f>
        <v>0</v>
      </c>
      <c r="K28" s="400">
        <f>'Uitslag sorteren'!BG28</f>
        <v>0</v>
      </c>
      <c r="L28" s="212">
        <f>'Uitslag sorteren'!BH28</f>
        <v>0</v>
      </c>
      <c r="M28" s="216">
        <f>'Uitslag sorteren'!BI28</f>
        <v>0</v>
      </c>
      <c r="N28" s="396">
        <f>'Uitslag sorteren'!BJ28</f>
        <v>0</v>
      </c>
      <c r="O28" s="212">
        <f>'Uitslag sorteren'!BK28</f>
        <v>0</v>
      </c>
      <c r="P28" s="216">
        <f>'Uitslag sorteren'!BL28</f>
        <v>0</v>
      </c>
      <c r="Q28" s="214">
        <f>'Uitslag sorteren'!BM28</f>
        <v>0</v>
      </c>
      <c r="R28" s="215">
        <f>'Uitslag sorteren'!BN28</f>
        <v>0</v>
      </c>
      <c r="S28" s="400">
        <f>'Uitslag sorteren'!BO28</f>
        <v>0</v>
      </c>
      <c r="T28" s="212">
        <f>'Uitslag sorteren'!BP28</f>
        <v>0</v>
      </c>
      <c r="U28" s="216">
        <f>'Uitslag sorteren'!BQ28</f>
        <v>0</v>
      </c>
      <c r="V28" s="214">
        <f>'Uitslag sorteren'!BR28</f>
        <v>0</v>
      </c>
      <c r="W28" s="215">
        <f>'Uitslag sorteren'!BS28</f>
        <v>0</v>
      </c>
      <c r="X28" s="400">
        <f>'Uitslag sorteren'!BT28</f>
        <v>0</v>
      </c>
      <c r="Y28" s="212">
        <f>'Uitslag sorteren'!BU28</f>
        <v>0</v>
      </c>
      <c r="Z28" s="216">
        <f>'Uitslag sorteren'!BV28</f>
        <v>0</v>
      </c>
      <c r="AA28" s="214">
        <f>'Uitslag sorteren'!BW28</f>
        <v>0</v>
      </c>
      <c r="AB28" s="215">
        <f>'Uitslag sorteren'!BX28</f>
        <v>0</v>
      </c>
      <c r="AC28" s="400">
        <f>'Uitslag sorteren'!BY28</f>
        <v>0</v>
      </c>
      <c r="AD28" s="212">
        <f>'Uitslag sorteren'!BZ28</f>
        <v>0</v>
      </c>
      <c r="AE28" s="216">
        <f>'Uitslag sorteren'!CA28</f>
        <v>0</v>
      </c>
      <c r="AF28" s="214">
        <f>'Uitslag sorteren'!CB28</f>
        <v>0</v>
      </c>
      <c r="AG28" s="215">
        <f>'Uitslag sorteren'!CC28</f>
        <v>0</v>
      </c>
      <c r="AH28" s="217">
        <f>'Uitslag sorteren'!CD28</f>
        <v>0</v>
      </c>
      <c r="AI28" s="195">
        <f>'Uitslag sorteren'!CE28</f>
        <v>0</v>
      </c>
      <c r="AJ28" s="162" t="str">
        <f>'Uitslag sorteren'!CF28</f>
        <v xml:space="preserve"> </v>
      </c>
    </row>
    <row r="29" spans="1:39" s="124" customFormat="1" x14ac:dyDescent="0.2">
      <c r="A29" s="205">
        <f>'Uitslag sorteren'!AV29</f>
        <v>0</v>
      </c>
      <c r="B29" s="206">
        <f>'Uitslag sorteren'!AW29</f>
        <v>0</v>
      </c>
      <c r="C29" s="207">
        <f>'Uitslag sorteren'!AX29</f>
        <v>0</v>
      </c>
      <c r="D29" s="499">
        <f>'Uitslag sorteren'!K29</f>
        <v>0</v>
      </c>
      <c r="E29" s="499">
        <f>'Uitslag sorteren'!I29</f>
        <v>0</v>
      </c>
      <c r="F29" s="514">
        <f>'Uitslag sorteren'!AY29</f>
        <v>0</v>
      </c>
      <c r="G29" s="208">
        <f>'Uitslag sorteren'!AZ29</f>
        <v>0</v>
      </c>
      <c r="H29" s="208">
        <f>'Uitslag sorteren'!BA29</f>
        <v>0</v>
      </c>
      <c r="I29" s="208">
        <f>'Uitslag sorteren'!BB29</f>
        <v>0</v>
      </c>
      <c r="J29" s="210">
        <f>'Uitslag sorteren'!BF29</f>
        <v>0</v>
      </c>
      <c r="K29" s="400">
        <f>'Uitslag sorteren'!BG29</f>
        <v>0</v>
      </c>
      <c r="L29" s="212">
        <f>'Uitslag sorteren'!BH29</f>
        <v>0</v>
      </c>
      <c r="M29" s="216">
        <f>'Uitslag sorteren'!BI29</f>
        <v>0</v>
      </c>
      <c r="N29" s="396">
        <f>'Uitslag sorteren'!BJ29</f>
        <v>0</v>
      </c>
      <c r="O29" s="212">
        <f>'Uitslag sorteren'!BK29</f>
        <v>0</v>
      </c>
      <c r="P29" s="216">
        <f>'Uitslag sorteren'!BL29</f>
        <v>0</v>
      </c>
      <c r="Q29" s="214">
        <f>'Uitslag sorteren'!BM29</f>
        <v>0</v>
      </c>
      <c r="R29" s="215">
        <f>'Uitslag sorteren'!BN29</f>
        <v>0</v>
      </c>
      <c r="S29" s="400">
        <f>'Uitslag sorteren'!BO29</f>
        <v>0</v>
      </c>
      <c r="T29" s="212">
        <f>'Uitslag sorteren'!BP29</f>
        <v>0</v>
      </c>
      <c r="U29" s="216">
        <f>'Uitslag sorteren'!BQ29</f>
        <v>0</v>
      </c>
      <c r="V29" s="214">
        <f>'Uitslag sorteren'!BR29</f>
        <v>0</v>
      </c>
      <c r="W29" s="215">
        <f>'Uitslag sorteren'!BS29</f>
        <v>0</v>
      </c>
      <c r="X29" s="400">
        <f>'Uitslag sorteren'!BT29</f>
        <v>0</v>
      </c>
      <c r="Y29" s="212">
        <f>'Uitslag sorteren'!BU29</f>
        <v>0</v>
      </c>
      <c r="Z29" s="216">
        <f>'Uitslag sorteren'!BV29</f>
        <v>0</v>
      </c>
      <c r="AA29" s="214">
        <f>'Uitslag sorteren'!BW29</f>
        <v>0</v>
      </c>
      <c r="AB29" s="215">
        <f>'Uitslag sorteren'!BX29</f>
        <v>0</v>
      </c>
      <c r="AC29" s="400">
        <f>'Uitslag sorteren'!BY29</f>
        <v>0</v>
      </c>
      <c r="AD29" s="212">
        <f>'Uitslag sorteren'!BZ29</f>
        <v>0</v>
      </c>
      <c r="AE29" s="216">
        <f>'Uitslag sorteren'!CA29</f>
        <v>0</v>
      </c>
      <c r="AF29" s="214">
        <f>'Uitslag sorteren'!CB29</f>
        <v>0</v>
      </c>
      <c r="AG29" s="215">
        <f>'Uitslag sorteren'!CC29</f>
        <v>0</v>
      </c>
      <c r="AH29" s="217">
        <f>'Uitslag sorteren'!CD29</f>
        <v>0</v>
      </c>
      <c r="AI29" s="195">
        <f>'Uitslag sorteren'!CE29</f>
        <v>0</v>
      </c>
      <c r="AJ29" s="162" t="str">
        <f>'Uitslag sorteren'!CF29</f>
        <v xml:space="preserve"> </v>
      </c>
      <c r="AK29" s="242"/>
      <c r="AL29" s="242"/>
      <c r="AM29" s="242"/>
    </row>
    <row r="30" spans="1:39" x14ac:dyDescent="0.2">
      <c r="A30" s="205">
        <f>'Uitslag sorteren'!AV30</f>
        <v>0</v>
      </c>
      <c r="B30" s="206">
        <f>'Uitslag sorteren'!AW30</f>
        <v>0</v>
      </c>
      <c r="C30" s="207">
        <f>'Uitslag sorteren'!AX30</f>
        <v>0</v>
      </c>
      <c r="D30" s="499">
        <f>'Uitslag sorteren'!K30</f>
        <v>39791</v>
      </c>
      <c r="E30" s="499">
        <f>'Uitslag sorteren'!I30</f>
        <v>0</v>
      </c>
      <c r="F30" s="514">
        <f>'Uitslag sorteren'!AY30</f>
        <v>0</v>
      </c>
      <c r="G30" s="208">
        <f>'Uitslag sorteren'!AZ30</f>
        <v>0</v>
      </c>
      <c r="H30" s="208">
        <f>'Uitslag sorteren'!BA30</f>
        <v>0</v>
      </c>
      <c r="I30" s="208">
        <f>'Uitslag sorteren'!BB30</f>
        <v>0</v>
      </c>
      <c r="J30" s="210">
        <f>'Uitslag sorteren'!BF30</f>
        <v>0</v>
      </c>
      <c r="K30" s="400">
        <f>'Uitslag sorteren'!BG30</f>
        <v>0</v>
      </c>
      <c r="L30" s="212">
        <f>'Uitslag sorteren'!BH30</f>
        <v>0</v>
      </c>
      <c r="M30" s="216">
        <f>'Uitslag sorteren'!BI30</f>
        <v>0</v>
      </c>
      <c r="N30" s="396">
        <f>'Uitslag sorteren'!BJ30</f>
        <v>0</v>
      </c>
      <c r="O30" s="212">
        <f>'Uitslag sorteren'!BK30</f>
        <v>0</v>
      </c>
      <c r="P30" s="216">
        <f>'Uitslag sorteren'!BL30</f>
        <v>0</v>
      </c>
      <c r="Q30" s="214">
        <f>'Uitslag sorteren'!BM30</f>
        <v>0</v>
      </c>
      <c r="R30" s="215">
        <f>'Uitslag sorteren'!BN30</f>
        <v>0</v>
      </c>
      <c r="S30" s="400">
        <f>'Uitslag sorteren'!BO30</f>
        <v>0</v>
      </c>
      <c r="T30" s="212">
        <f>'Uitslag sorteren'!BP30</f>
        <v>0</v>
      </c>
      <c r="U30" s="216">
        <f>'Uitslag sorteren'!BQ30</f>
        <v>0</v>
      </c>
      <c r="V30" s="214">
        <f>'Uitslag sorteren'!BR30</f>
        <v>0</v>
      </c>
      <c r="W30" s="215">
        <f>'Uitslag sorteren'!BS30</f>
        <v>0</v>
      </c>
      <c r="X30" s="400">
        <f>'Uitslag sorteren'!BT30</f>
        <v>0</v>
      </c>
      <c r="Y30" s="212">
        <f>'Uitslag sorteren'!BU30</f>
        <v>0</v>
      </c>
      <c r="Z30" s="216">
        <f>'Uitslag sorteren'!BV30</f>
        <v>0</v>
      </c>
      <c r="AA30" s="214">
        <f>'Uitslag sorteren'!BW30</f>
        <v>0</v>
      </c>
      <c r="AB30" s="215">
        <f>'Uitslag sorteren'!BX30</f>
        <v>0</v>
      </c>
      <c r="AC30" s="400">
        <f>'Uitslag sorteren'!BY30</f>
        <v>0</v>
      </c>
      <c r="AD30" s="212">
        <f>'Uitslag sorteren'!BZ30</f>
        <v>0</v>
      </c>
      <c r="AE30" s="216">
        <f>'Uitslag sorteren'!CA30</f>
        <v>0</v>
      </c>
      <c r="AF30" s="214">
        <f>'Uitslag sorteren'!CB30</f>
        <v>0</v>
      </c>
      <c r="AG30" s="215">
        <f>'Uitslag sorteren'!CC30</f>
        <v>0</v>
      </c>
      <c r="AH30" s="217">
        <f>'Uitslag sorteren'!CD30</f>
        <v>0</v>
      </c>
      <c r="AI30" s="195">
        <f>'Uitslag sorteren'!CE30</f>
        <v>0</v>
      </c>
      <c r="AJ30" s="162" t="str">
        <f>'Uitslag sorteren'!CF30</f>
        <v xml:space="preserve"> </v>
      </c>
    </row>
    <row r="31" spans="1:39" x14ac:dyDescent="0.2">
      <c r="A31" s="205">
        <f>'Uitslag sorteren'!AV31</f>
        <v>0</v>
      </c>
      <c r="B31" s="206">
        <f>'Uitslag sorteren'!AW31</f>
        <v>0</v>
      </c>
      <c r="C31" s="207">
        <f>'Uitslag sorteren'!AX31</f>
        <v>0</v>
      </c>
      <c r="D31" s="499">
        <f>'Uitslag sorteren'!K31</f>
        <v>40197</v>
      </c>
      <c r="E31" s="499">
        <f>'Uitslag sorteren'!I31</f>
        <v>0</v>
      </c>
      <c r="F31" s="514">
        <f>'Uitslag sorteren'!AY31</f>
        <v>0</v>
      </c>
      <c r="G31" s="208">
        <f>'Uitslag sorteren'!AZ31</f>
        <v>0</v>
      </c>
      <c r="H31" s="208">
        <f>'Uitslag sorteren'!BA31</f>
        <v>0</v>
      </c>
      <c r="I31" s="208">
        <f>'Uitslag sorteren'!BB31</f>
        <v>0</v>
      </c>
      <c r="J31" s="210">
        <f>'Uitslag sorteren'!BF31</f>
        <v>0</v>
      </c>
      <c r="K31" s="400">
        <f>'Uitslag sorteren'!BG31</f>
        <v>0</v>
      </c>
      <c r="L31" s="212">
        <f>'Uitslag sorteren'!BH31</f>
        <v>0</v>
      </c>
      <c r="M31" s="216">
        <f>'Uitslag sorteren'!BI31</f>
        <v>0</v>
      </c>
      <c r="N31" s="396">
        <f>'Uitslag sorteren'!BJ31</f>
        <v>0</v>
      </c>
      <c r="O31" s="212">
        <f>'Uitslag sorteren'!BK31</f>
        <v>0</v>
      </c>
      <c r="P31" s="216">
        <f>'Uitslag sorteren'!BL31</f>
        <v>0</v>
      </c>
      <c r="Q31" s="214">
        <f>'Uitslag sorteren'!BM31</f>
        <v>0</v>
      </c>
      <c r="R31" s="215">
        <f>'Uitslag sorteren'!BN31</f>
        <v>0</v>
      </c>
      <c r="S31" s="400">
        <f>'Uitslag sorteren'!BO31</f>
        <v>0</v>
      </c>
      <c r="T31" s="212">
        <f>'Uitslag sorteren'!BP31</f>
        <v>0</v>
      </c>
      <c r="U31" s="216">
        <f>'Uitslag sorteren'!BQ31</f>
        <v>0</v>
      </c>
      <c r="V31" s="214">
        <f>'Uitslag sorteren'!BR31</f>
        <v>0</v>
      </c>
      <c r="W31" s="215">
        <f>'Uitslag sorteren'!BS31</f>
        <v>0</v>
      </c>
      <c r="X31" s="400">
        <f>'Uitslag sorteren'!BT31</f>
        <v>0</v>
      </c>
      <c r="Y31" s="212">
        <f>'Uitslag sorteren'!BU31</f>
        <v>0</v>
      </c>
      <c r="Z31" s="216">
        <f>'Uitslag sorteren'!BV31</f>
        <v>0</v>
      </c>
      <c r="AA31" s="214">
        <f>'Uitslag sorteren'!BW31</f>
        <v>0</v>
      </c>
      <c r="AB31" s="215">
        <f>'Uitslag sorteren'!BX31</f>
        <v>0</v>
      </c>
      <c r="AC31" s="400">
        <f>'Uitslag sorteren'!BY31</f>
        <v>0</v>
      </c>
      <c r="AD31" s="212">
        <f>'Uitslag sorteren'!BZ31</f>
        <v>0</v>
      </c>
      <c r="AE31" s="216">
        <f>'Uitslag sorteren'!CA31</f>
        <v>0</v>
      </c>
      <c r="AF31" s="214">
        <f>'Uitslag sorteren'!CB31</f>
        <v>0</v>
      </c>
      <c r="AG31" s="215">
        <f>'Uitslag sorteren'!CC31</f>
        <v>0</v>
      </c>
      <c r="AH31" s="217">
        <f>'Uitslag sorteren'!CD31</f>
        <v>0</v>
      </c>
      <c r="AI31" s="195">
        <f>'Uitslag sorteren'!CE31</f>
        <v>0</v>
      </c>
      <c r="AJ31" s="162" t="str">
        <f>'Uitslag sorteren'!CF31</f>
        <v xml:space="preserve"> </v>
      </c>
    </row>
    <row r="32" spans="1:39" x14ac:dyDescent="0.2">
      <c r="A32" s="205">
        <f>'Uitslag sorteren'!AV32</f>
        <v>0</v>
      </c>
      <c r="B32" s="206">
        <f>'Uitslag sorteren'!AW32</f>
        <v>0</v>
      </c>
      <c r="C32" s="207">
        <f>'Uitslag sorteren'!AX32</f>
        <v>0</v>
      </c>
      <c r="D32" s="499">
        <f>'Uitslag sorteren'!K32</f>
        <v>39788</v>
      </c>
      <c r="E32" s="499">
        <f>'Uitslag sorteren'!I32</f>
        <v>0</v>
      </c>
      <c r="F32" s="514">
        <f>'Uitslag sorteren'!AY32</f>
        <v>0</v>
      </c>
      <c r="G32" s="208">
        <f>'Uitslag sorteren'!AZ32</f>
        <v>0</v>
      </c>
      <c r="H32" s="208">
        <f>'Uitslag sorteren'!BA32</f>
        <v>0</v>
      </c>
      <c r="I32" s="208">
        <f>'Uitslag sorteren'!BB32</f>
        <v>0</v>
      </c>
      <c r="J32" s="210">
        <f>'Uitslag sorteren'!BF32</f>
        <v>0</v>
      </c>
      <c r="K32" s="400">
        <f>'Uitslag sorteren'!BG32</f>
        <v>0</v>
      </c>
      <c r="L32" s="212">
        <f>'Uitslag sorteren'!BH32</f>
        <v>0</v>
      </c>
      <c r="M32" s="216">
        <f>'Uitslag sorteren'!BI32</f>
        <v>0</v>
      </c>
      <c r="N32" s="396">
        <f>'Uitslag sorteren'!BJ32</f>
        <v>0</v>
      </c>
      <c r="O32" s="212">
        <f>'Uitslag sorteren'!BK32</f>
        <v>0</v>
      </c>
      <c r="P32" s="216">
        <f>'Uitslag sorteren'!BL32</f>
        <v>0</v>
      </c>
      <c r="Q32" s="214">
        <f>'Uitslag sorteren'!BM32</f>
        <v>0</v>
      </c>
      <c r="R32" s="215">
        <f>'Uitslag sorteren'!BN32</f>
        <v>0</v>
      </c>
      <c r="S32" s="400">
        <f>'Uitslag sorteren'!BO32</f>
        <v>0</v>
      </c>
      <c r="T32" s="212">
        <f>'Uitslag sorteren'!BP32</f>
        <v>0</v>
      </c>
      <c r="U32" s="216">
        <f>'Uitslag sorteren'!BQ32</f>
        <v>0</v>
      </c>
      <c r="V32" s="214">
        <f>'Uitslag sorteren'!BR32</f>
        <v>0</v>
      </c>
      <c r="W32" s="215">
        <f>'Uitslag sorteren'!BS32</f>
        <v>0</v>
      </c>
      <c r="X32" s="400">
        <f>'Uitslag sorteren'!BT32</f>
        <v>0</v>
      </c>
      <c r="Y32" s="212">
        <f>'Uitslag sorteren'!BU32</f>
        <v>0</v>
      </c>
      <c r="Z32" s="216">
        <f>'Uitslag sorteren'!BV32</f>
        <v>0</v>
      </c>
      <c r="AA32" s="214">
        <f>'Uitslag sorteren'!BW32</f>
        <v>0</v>
      </c>
      <c r="AB32" s="215">
        <f>'Uitslag sorteren'!BX32</f>
        <v>0</v>
      </c>
      <c r="AC32" s="400">
        <f>'Uitslag sorteren'!BY32</f>
        <v>0</v>
      </c>
      <c r="AD32" s="212">
        <f>'Uitslag sorteren'!BZ32</f>
        <v>0</v>
      </c>
      <c r="AE32" s="216">
        <f>'Uitslag sorteren'!CA32</f>
        <v>0</v>
      </c>
      <c r="AF32" s="214">
        <f>'Uitslag sorteren'!CB32</f>
        <v>0</v>
      </c>
      <c r="AG32" s="215">
        <f>'Uitslag sorteren'!CC32</f>
        <v>0</v>
      </c>
      <c r="AH32" s="217">
        <f>'Uitslag sorteren'!CD32</f>
        <v>0</v>
      </c>
      <c r="AI32" s="195">
        <f>'Uitslag sorteren'!CE32</f>
        <v>0</v>
      </c>
      <c r="AJ32" s="162" t="str">
        <f>'Uitslag sorteren'!CF32</f>
        <v xml:space="preserve"> </v>
      </c>
    </row>
    <row r="33" spans="1:36" x14ac:dyDescent="0.2">
      <c r="A33" s="205">
        <f>'Uitslag sorteren'!AV33</f>
        <v>0</v>
      </c>
      <c r="B33" s="206">
        <f>'Uitslag sorteren'!AW33</f>
        <v>0</v>
      </c>
      <c r="C33" s="207">
        <f>'Uitslag sorteren'!AX33</f>
        <v>0</v>
      </c>
      <c r="D33" s="499">
        <f>'Uitslag sorteren'!K33</f>
        <v>39696</v>
      </c>
      <c r="E33" s="499">
        <f>'Uitslag sorteren'!I33</f>
        <v>0</v>
      </c>
      <c r="F33" s="514">
        <f>'Uitslag sorteren'!AY33</f>
        <v>0</v>
      </c>
      <c r="G33" s="208">
        <f>'Uitslag sorteren'!AZ33</f>
        <v>0</v>
      </c>
      <c r="H33" s="208">
        <f>'Uitslag sorteren'!BA33</f>
        <v>0</v>
      </c>
      <c r="I33" s="208">
        <f>'Uitslag sorteren'!BB33</f>
        <v>0</v>
      </c>
      <c r="J33" s="210">
        <f>'Uitslag sorteren'!BF33</f>
        <v>0</v>
      </c>
      <c r="K33" s="400">
        <f>'Uitslag sorteren'!BG33</f>
        <v>0</v>
      </c>
      <c r="L33" s="212">
        <f>'Uitslag sorteren'!BH33</f>
        <v>0</v>
      </c>
      <c r="M33" s="216">
        <f>'Uitslag sorteren'!BI33</f>
        <v>0</v>
      </c>
      <c r="N33" s="396">
        <f>'Uitslag sorteren'!BJ33</f>
        <v>0</v>
      </c>
      <c r="O33" s="212">
        <f>'Uitslag sorteren'!BK33</f>
        <v>0</v>
      </c>
      <c r="P33" s="216">
        <f>'Uitslag sorteren'!BL33</f>
        <v>0</v>
      </c>
      <c r="Q33" s="214">
        <f>'Uitslag sorteren'!BM33</f>
        <v>0</v>
      </c>
      <c r="R33" s="215">
        <f>'Uitslag sorteren'!BN33</f>
        <v>0</v>
      </c>
      <c r="S33" s="400">
        <f>'Uitslag sorteren'!BO33</f>
        <v>0</v>
      </c>
      <c r="T33" s="212">
        <f>'Uitslag sorteren'!BP33</f>
        <v>0</v>
      </c>
      <c r="U33" s="216">
        <f>'Uitslag sorteren'!BQ33</f>
        <v>0</v>
      </c>
      <c r="V33" s="214">
        <f>'Uitslag sorteren'!BR33</f>
        <v>0</v>
      </c>
      <c r="W33" s="215">
        <f>'Uitslag sorteren'!BS33</f>
        <v>0</v>
      </c>
      <c r="X33" s="400">
        <f>'Uitslag sorteren'!BT33</f>
        <v>0</v>
      </c>
      <c r="Y33" s="212">
        <f>'Uitslag sorteren'!BU33</f>
        <v>0</v>
      </c>
      <c r="Z33" s="216">
        <f>'Uitslag sorteren'!BV33</f>
        <v>0</v>
      </c>
      <c r="AA33" s="214">
        <f>'Uitslag sorteren'!BW33</f>
        <v>0</v>
      </c>
      <c r="AB33" s="215">
        <f>'Uitslag sorteren'!BX33</f>
        <v>0</v>
      </c>
      <c r="AC33" s="400">
        <f>'Uitslag sorteren'!BY33</f>
        <v>0</v>
      </c>
      <c r="AD33" s="212">
        <f>'Uitslag sorteren'!BZ33</f>
        <v>0</v>
      </c>
      <c r="AE33" s="216">
        <f>'Uitslag sorteren'!CA33</f>
        <v>0</v>
      </c>
      <c r="AF33" s="214">
        <f>'Uitslag sorteren'!CB33</f>
        <v>0</v>
      </c>
      <c r="AG33" s="215">
        <f>'Uitslag sorteren'!CC33</f>
        <v>0</v>
      </c>
      <c r="AH33" s="217">
        <f>'Uitslag sorteren'!CD33</f>
        <v>0</v>
      </c>
      <c r="AI33" s="195">
        <f>'Uitslag sorteren'!CE33</f>
        <v>0</v>
      </c>
      <c r="AJ33" s="162" t="str">
        <f>'Uitslag sorteren'!CF33</f>
        <v xml:space="preserve"> </v>
      </c>
    </row>
    <row r="34" spans="1:36" x14ac:dyDescent="0.2">
      <c r="A34" s="205">
        <f>'Uitslag sorteren'!AV34</f>
        <v>0</v>
      </c>
      <c r="B34" s="206">
        <f>'Uitslag sorteren'!AW34</f>
        <v>0</v>
      </c>
      <c r="C34" s="207">
        <f>'Uitslag sorteren'!AX34</f>
        <v>0</v>
      </c>
      <c r="D34" s="499">
        <f>'Uitslag sorteren'!K34</f>
        <v>0</v>
      </c>
      <c r="E34" s="499">
        <f>'Uitslag sorteren'!I34</f>
        <v>0</v>
      </c>
      <c r="F34" s="514">
        <f>'Uitslag sorteren'!AY34</f>
        <v>0</v>
      </c>
      <c r="G34" s="208">
        <f>'Uitslag sorteren'!AZ34</f>
        <v>0</v>
      </c>
      <c r="H34" s="208">
        <f>'Uitslag sorteren'!BA34</f>
        <v>0</v>
      </c>
      <c r="I34" s="208">
        <f>'Uitslag sorteren'!BB34</f>
        <v>0</v>
      </c>
      <c r="J34" s="210">
        <f>'Uitslag sorteren'!BF34</f>
        <v>0</v>
      </c>
      <c r="K34" s="400">
        <f>'Uitslag sorteren'!BG34</f>
        <v>0</v>
      </c>
      <c r="L34" s="212">
        <f>'Uitslag sorteren'!BH34</f>
        <v>0</v>
      </c>
      <c r="M34" s="216">
        <f>'Uitslag sorteren'!BI34</f>
        <v>0</v>
      </c>
      <c r="N34" s="396">
        <f>'Uitslag sorteren'!BJ34</f>
        <v>0</v>
      </c>
      <c r="O34" s="212">
        <f>'Uitslag sorteren'!BK34</f>
        <v>0</v>
      </c>
      <c r="P34" s="216">
        <f>'Uitslag sorteren'!BL34</f>
        <v>0</v>
      </c>
      <c r="Q34" s="214">
        <f>'Uitslag sorteren'!BM34</f>
        <v>0</v>
      </c>
      <c r="R34" s="215">
        <f>'Uitslag sorteren'!BN34</f>
        <v>0</v>
      </c>
      <c r="S34" s="400">
        <f>'Uitslag sorteren'!BO34</f>
        <v>0</v>
      </c>
      <c r="T34" s="212">
        <f>'Uitslag sorteren'!BP34</f>
        <v>0</v>
      </c>
      <c r="U34" s="216">
        <f>'Uitslag sorteren'!BQ34</f>
        <v>0</v>
      </c>
      <c r="V34" s="214">
        <f>'Uitslag sorteren'!BR34</f>
        <v>0</v>
      </c>
      <c r="W34" s="215">
        <f>'Uitslag sorteren'!BS34</f>
        <v>0</v>
      </c>
      <c r="X34" s="400">
        <f>'Uitslag sorteren'!BT34</f>
        <v>0</v>
      </c>
      <c r="Y34" s="212">
        <f>'Uitslag sorteren'!BU34</f>
        <v>0</v>
      </c>
      <c r="Z34" s="216">
        <f>'Uitslag sorteren'!BV34</f>
        <v>0</v>
      </c>
      <c r="AA34" s="214">
        <f>'Uitslag sorteren'!BW34</f>
        <v>0</v>
      </c>
      <c r="AB34" s="215">
        <f>'Uitslag sorteren'!BX34</f>
        <v>0</v>
      </c>
      <c r="AC34" s="400">
        <f>'Uitslag sorteren'!BY34</f>
        <v>0</v>
      </c>
      <c r="AD34" s="212">
        <f>'Uitslag sorteren'!BZ34</f>
        <v>0</v>
      </c>
      <c r="AE34" s="216">
        <f>'Uitslag sorteren'!CA34</f>
        <v>0</v>
      </c>
      <c r="AF34" s="214">
        <f>'Uitslag sorteren'!CB34</f>
        <v>0</v>
      </c>
      <c r="AG34" s="215">
        <f>'Uitslag sorteren'!CC34</f>
        <v>0</v>
      </c>
      <c r="AH34" s="217">
        <f>'Uitslag sorteren'!CD34</f>
        <v>0</v>
      </c>
      <c r="AI34" s="195">
        <f>'Uitslag sorteren'!CE34</f>
        <v>0</v>
      </c>
      <c r="AJ34" s="162" t="str">
        <f>'Uitslag sorteren'!CF34</f>
        <v xml:space="preserve"> </v>
      </c>
    </row>
    <row r="35" spans="1:36" x14ac:dyDescent="0.2">
      <c r="A35" s="205">
        <f>'Uitslag sorteren'!AV35</f>
        <v>0</v>
      </c>
      <c r="B35" s="206">
        <f>'Uitslag sorteren'!AW35</f>
        <v>0</v>
      </c>
      <c r="C35" s="207" t="str">
        <f>'Uitslag sorteren'!AX35</f>
        <v xml:space="preserve"> </v>
      </c>
      <c r="D35" s="499">
        <f>'Uitslag sorteren'!K35</f>
        <v>0</v>
      </c>
      <c r="E35" s="499">
        <f>'Uitslag sorteren'!I35</f>
        <v>0</v>
      </c>
      <c r="F35" s="514">
        <f>'Uitslag sorteren'!AY35</f>
        <v>0</v>
      </c>
      <c r="G35" s="208">
        <f>'Uitslag sorteren'!AZ35</f>
        <v>0</v>
      </c>
      <c r="H35" s="208">
        <f>'Uitslag sorteren'!BA35</f>
        <v>0</v>
      </c>
      <c r="I35" s="208">
        <f>'Uitslag sorteren'!BB35</f>
        <v>0</v>
      </c>
      <c r="J35" s="210">
        <f>'Uitslag sorteren'!BF35</f>
        <v>0</v>
      </c>
      <c r="K35" s="400">
        <f>'Uitslag sorteren'!BG35</f>
        <v>0</v>
      </c>
      <c r="L35" s="212">
        <f>'Uitslag sorteren'!BH35</f>
        <v>0</v>
      </c>
      <c r="M35" s="216">
        <f>'Uitslag sorteren'!BI35</f>
        <v>0</v>
      </c>
      <c r="N35" s="396">
        <f>'Uitslag sorteren'!BJ35</f>
        <v>0</v>
      </c>
      <c r="O35" s="212">
        <f>'Uitslag sorteren'!BK35</f>
        <v>0</v>
      </c>
      <c r="P35" s="216">
        <f>'Uitslag sorteren'!BL35</f>
        <v>0</v>
      </c>
      <c r="Q35" s="214">
        <f>'Uitslag sorteren'!BM35</f>
        <v>0</v>
      </c>
      <c r="R35" s="215">
        <f>'Uitslag sorteren'!BN35</f>
        <v>0</v>
      </c>
      <c r="S35" s="400">
        <f>'Uitslag sorteren'!BO35</f>
        <v>0</v>
      </c>
      <c r="T35" s="212">
        <f>'Uitslag sorteren'!BP35</f>
        <v>0</v>
      </c>
      <c r="U35" s="216">
        <f>'Uitslag sorteren'!BQ35</f>
        <v>0</v>
      </c>
      <c r="V35" s="214">
        <f>'Uitslag sorteren'!BR35</f>
        <v>0</v>
      </c>
      <c r="W35" s="215">
        <f>'Uitslag sorteren'!BS35</f>
        <v>0</v>
      </c>
      <c r="X35" s="400">
        <f>'Uitslag sorteren'!BT35</f>
        <v>0</v>
      </c>
      <c r="Y35" s="212">
        <f>'Uitslag sorteren'!BU35</f>
        <v>0</v>
      </c>
      <c r="Z35" s="216">
        <f>'Uitslag sorteren'!BV35</f>
        <v>0</v>
      </c>
      <c r="AA35" s="214">
        <f>'Uitslag sorteren'!BW35</f>
        <v>0</v>
      </c>
      <c r="AB35" s="215">
        <f>'Uitslag sorteren'!BX35</f>
        <v>0</v>
      </c>
      <c r="AC35" s="400">
        <f>'Uitslag sorteren'!BY35</f>
        <v>0</v>
      </c>
      <c r="AD35" s="212">
        <f>'Uitslag sorteren'!BZ35</f>
        <v>0</v>
      </c>
      <c r="AE35" s="216">
        <f>'Uitslag sorteren'!CA35</f>
        <v>0</v>
      </c>
      <c r="AF35" s="214">
        <f>'Uitslag sorteren'!CB35</f>
        <v>0</v>
      </c>
      <c r="AG35" s="215">
        <f>'Uitslag sorteren'!CC35</f>
        <v>0</v>
      </c>
      <c r="AH35" s="217">
        <f>'Uitslag sorteren'!CD35</f>
        <v>0</v>
      </c>
      <c r="AI35" s="195">
        <f>'Uitslag sorteren'!CE35</f>
        <v>0</v>
      </c>
      <c r="AJ35" s="162" t="str">
        <f>'Uitslag sorteren'!CF35</f>
        <v xml:space="preserve"> </v>
      </c>
    </row>
    <row r="36" spans="1:36" x14ac:dyDescent="0.2">
      <c r="A36" s="205">
        <f>'Uitslag sorteren'!AV36</f>
        <v>0</v>
      </c>
      <c r="B36" s="206">
        <f>'Uitslag sorteren'!AW36</f>
        <v>0</v>
      </c>
      <c r="C36" s="207" t="str">
        <f>'Uitslag sorteren'!AX36</f>
        <v xml:space="preserve"> </v>
      </c>
      <c r="D36" s="499">
        <f>'Uitslag sorteren'!K36</f>
        <v>0</v>
      </c>
      <c r="E36" s="499">
        <f>'Uitslag sorteren'!I36</f>
        <v>0</v>
      </c>
      <c r="F36" s="514">
        <f>'Uitslag sorteren'!AY36</f>
        <v>0</v>
      </c>
      <c r="G36" s="208">
        <f>'Uitslag sorteren'!AZ36</f>
        <v>0</v>
      </c>
      <c r="H36" s="208">
        <f>'Uitslag sorteren'!BA36</f>
        <v>0</v>
      </c>
      <c r="I36" s="208">
        <f>'Uitslag sorteren'!BB36</f>
        <v>0</v>
      </c>
      <c r="J36" s="210">
        <f>'Uitslag sorteren'!BF36</f>
        <v>0</v>
      </c>
      <c r="K36" s="400">
        <f>'Uitslag sorteren'!BG36</f>
        <v>0</v>
      </c>
      <c r="L36" s="212">
        <f>'Uitslag sorteren'!BH36</f>
        <v>0</v>
      </c>
      <c r="M36" s="216">
        <f>'Uitslag sorteren'!BI36</f>
        <v>0</v>
      </c>
      <c r="N36" s="396">
        <f>'Uitslag sorteren'!BJ36</f>
        <v>0</v>
      </c>
      <c r="O36" s="212">
        <f>'Uitslag sorteren'!BK36</f>
        <v>0</v>
      </c>
      <c r="P36" s="216">
        <f>'Uitslag sorteren'!BL36</f>
        <v>0</v>
      </c>
      <c r="Q36" s="214">
        <f>'Uitslag sorteren'!BM36</f>
        <v>0</v>
      </c>
      <c r="R36" s="215">
        <f>'Uitslag sorteren'!BN36</f>
        <v>0</v>
      </c>
      <c r="S36" s="400">
        <f>'Uitslag sorteren'!BO36</f>
        <v>0</v>
      </c>
      <c r="T36" s="212">
        <f>'Uitslag sorteren'!BP36</f>
        <v>0</v>
      </c>
      <c r="U36" s="216">
        <f>'Uitslag sorteren'!BQ36</f>
        <v>0</v>
      </c>
      <c r="V36" s="214">
        <f>'Uitslag sorteren'!BR36</f>
        <v>0</v>
      </c>
      <c r="W36" s="215">
        <f>'Uitslag sorteren'!BS36</f>
        <v>0</v>
      </c>
      <c r="X36" s="400">
        <f>'Uitslag sorteren'!BT36</f>
        <v>0</v>
      </c>
      <c r="Y36" s="212">
        <f>'Uitslag sorteren'!BU36</f>
        <v>0</v>
      </c>
      <c r="Z36" s="216">
        <f>'Uitslag sorteren'!BV36</f>
        <v>0</v>
      </c>
      <c r="AA36" s="214">
        <f>'Uitslag sorteren'!BW36</f>
        <v>0</v>
      </c>
      <c r="AB36" s="215">
        <f>'Uitslag sorteren'!BX36</f>
        <v>0</v>
      </c>
      <c r="AC36" s="400">
        <f>'Uitslag sorteren'!BY36</f>
        <v>0</v>
      </c>
      <c r="AD36" s="212">
        <f>'Uitslag sorteren'!BZ36</f>
        <v>0</v>
      </c>
      <c r="AE36" s="216">
        <f>'Uitslag sorteren'!CA36</f>
        <v>0</v>
      </c>
      <c r="AF36" s="214">
        <f>'Uitslag sorteren'!CB36</f>
        <v>0</v>
      </c>
      <c r="AG36" s="215">
        <f>'Uitslag sorteren'!CC36</f>
        <v>0</v>
      </c>
      <c r="AH36" s="217">
        <f>'Uitslag sorteren'!CD36</f>
        <v>0</v>
      </c>
      <c r="AI36" s="195">
        <f>'Uitslag sorteren'!CE36</f>
        <v>0</v>
      </c>
      <c r="AJ36" s="162" t="str">
        <f>'Uitslag sorteren'!CF36</f>
        <v xml:space="preserve"> </v>
      </c>
    </row>
    <row r="37" spans="1:36" x14ac:dyDescent="0.2">
      <c r="A37" s="205">
        <f>'Uitslag sorteren'!AV37</f>
        <v>0</v>
      </c>
      <c r="B37" s="206">
        <f>'Uitslag sorteren'!AW37</f>
        <v>0</v>
      </c>
      <c r="C37" s="207" t="str">
        <f>'Uitslag sorteren'!AX37</f>
        <v xml:space="preserve"> </v>
      </c>
      <c r="D37" s="499">
        <f>'Uitslag sorteren'!K37</f>
        <v>0</v>
      </c>
      <c r="E37" s="499">
        <f>'Uitslag sorteren'!I37</f>
        <v>0</v>
      </c>
      <c r="F37" s="514">
        <f>'Uitslag sorteren'!AY37</f>
        <v>0</v>
      </c>
      <c r="G37" s="208">
        <f>'Uitslag sorteren'!AZ37</f>
        <v>0</v>
      </c>
      <c r="H37" s="208">
        <f>'Uitslag sorteren'!BA37</f>
        <v>0</v>
      </c>
      <c r="I37" s="208">
        <f>'Uitslag sorteren'!BB37</f>
        <v>0</v>
      </c>
      <c r="J37" s="210">
        <f>'Uitslag sorteren'!BF37</f>
        <v>0</v>
      </c>
      <c r="K37" s="400">
        <f>'Uitslag sorteren'!BG37</f>
        <v>0</v>
      </c>
      <c r="L37" s="212">
        <f>'Uitslag sorteren'!BH37</f>
        <v>0</v>
      </c>
      <c r="M37" s="216">
        <f>'Uitslag sorteren'!BI37</f>
        <v>0</v>
      </c>
      <c r="N37" s="396">
        <f>'Uitslag sorteren'!BJ37</f>
        <v>0</v>
      </c>
      <c r="O37" s="212">
        <f>'Uitslag sorteren'!BK37</f>
        <v>0</v>
      </c>
      <c r="P37" s="216">
        <f>'Uitslag sorteren'!BL37</f>
        <v>0</v>
      </c>
      <c r="Q37" s="214">
        <f>'Uitslag sorteren'!BM37</f>
        <v>0</v>
      </c>
      <c r="R37" s="215">
        <f>'Uitslag sorteren'!BN37</f>
        <v>0</v>
      </c>
      <c r="S37" s="400">
        <f>'Uitslag sorteren'!BO37</f>
        <v>0</v>
      </c>
      <c r="T37" s="212">
        <f>'Uitslag sorteren'!BP37</f>
        <v>0</v>
      </c>
      <c r="U37" s="216">
        <f>'Uitslag sorteren'!BQ37</f>
        <v>0</v>
      </c>
      <c r="V37" s="214">
        <f>'Uitslag sorteren'!BR37</f>
        <v>0</v>
      </c>
      <c r="W37" s="215">
        <f>'Uitslag sorteren'!BS37</f>
        <v>0</v>
      </c>
      <c r="X37" s="400">
        <f>'Uitslag sorteren'!BT37</f>
        <v>0</v>
      </c>
      <c r="Y37" s="212">
        <f>'Uitslag sorteren'!BU37</f>
        <v>0</v>
      </c>
      <c r="Z37" s="216">
        <f>'Uitslag sorteren'!BV37</f>
        <v>0</v>
      </c>
      <c r="AA37" s="214">
        <f>'Uitslag sorteren'!BW37</f>
        <v>0</v>
      </c>
      <c r="AB37" s="215">
        <f>'Uitslag sorteren'!BX37</f>
        <v>0</v>
      </c>
      <c r="AC37" s="400">
        <f>'Uitslag sorteren'!BY37</f>
        <v>0</v>
      </c>
      <c r="AD37" s="212">
        <f>'Uitslag sorteren'!BZ37</f>
        <v>0</v>
      </c>
      <c r="AE37" s="216">
        <f>'Uitslag sorteren'!CA37</f>
        <v>0</v>
      </c>
      <c r="AF37" s="214">
        <f>'Uitslag sorteren'!CB37</f>
        <v>0</v>
      </c>
      <c r="AG37" s="215">
        <f>'Uitslag sorteren'!CC37</f>
        <v>0</v>
      </c>
      <c r="AH37" s="217">
        <f>'Uitslag sorteren'!CD37</f>
        <v>0</v>
      </c>
      <c r="AI37" s="195">
        <f>'Uitslag sorteren'!CE37</f>
        <v>0</v>
      </c>
      <c r="AJ37" s="162" t="str">
        <f>'Uitslag sorteren'!CF37</f>
        <v xml:space="preserve"> </v>
      </c>
    </row>
    <row r="38" spans="1:36" x14ac:dyDescent="0.2">
      <c r="A38" s="205">
        <f>'Uitslag sorteren'!AV38</f>
        <v>0</v>
      </c>
      <c r="B38" s="206">
        <f>'Uitslag sorteren'!AW38</f>
        <v>0</v>
      </c>
      <c r="C38" s="207" t="str">
        <f>'Uitslag sorteren'!AX38</f>
        <v xml:space="preserve"> </v>
      </c>
      <c r="D38" s="499">
        <f>'Uitslag sorteren'!K38</f>
        <v>0</v>
      </c>
      <c r="E38" s="499">
        <f>'Uitslag sorteren'!I38</f>
        <v>0</v>
      </c>
      <c r="F38" s="514">
        <f>'Uitslag sorteren'!AY38</f>
        <v>0</v>
      </c>
      <c r="G38" s="208">
        <f>'Uitslag sorteren'!AZ38</f>
        <v>0</v>
      </c>
      <c r="H38" s="208">
        <f>'Uitslag sorteren'!BA38</f>
        <v>0</v>
      </c>
      <c r="I38" s="208">
        <f>'Uitslag sorteren'!BB38</f>
        <v>0</v>
      </c>
      <c r="J38" s="210">
        <f>'Uitslag sorteren'!BF38</f>
        <v>0</v>
      </c>
      <c r="K38" s="400">
        <f>'Uitslag sorteren'!BG38</f>
        <v>0</v>
      </c>
      <c r="L38" s="212">
        <f>'Uitslag sorteren'!BH38</f>
        <v>0</v>
      </c>
      <c r="M38" s="216">
        <f>'Uitslag sorteren'!BI38</f>
        <v>0</v>
      </c>
      <c r="N38" s="396">
        <f>'Uitslag sorteren'!BJ38</f>
        <v>0</v>
      </c>
      <c r="O38" s="212">
        <f>'Uitslag sorteren'!BK38</f>
        <v>0</v>
      </c>
      <c r="P38" s="216">
        <f>'Uitslag sorteren'!BL38</f>
        <v>0</v>
      </c>
      <c r="Q38" s="214">
        <f>'Uitslag sorteren'!BM38</f>
        <v>0</v>
      </c>
      <c r="R38" s="215">
        <f>'Uitslag sorteren'!BN38</f>
        <v>0</v>
      </c>
      <c r="S38" s="400">
        <f>'Uitslag sorteren'!BO38</f>
        <v>0</v>
      </c>
      <c r="T38" s="212">
        <f>'Uitslag sorteren'!BP38</f>
        <v>0</v>
      </c>
      <c r="U38" s="216">
        <f>'Uitslag sorteren'!BQ38</f>
        <v>0</v>
      </c>
      <c r="V38" s="214">
        <f>'Uitslag sorteren'!BR38</f>
        <v>0</v>
      </c>
      <c r="W38" s="215">
        <f>'Uitslag sorteren'!BS38</f>
        <v>0</v>
      </c>
      <c r="X38" s="400">
        <f>'Uitslag sorteren'!BT38</f>
        <v>0</v>
      </c>
      <c r="Y38" s="212">
        <f>'Uitslag sorteren'!BU38</f>
        <v>0</v>
      </c>
      <c r="Z38" s="216">
        <f>'Uitslag sorteren'!BV38</f>
        <v>0</v>
      </c>
      <c r="AA38" s="214">
        <f>'Uitslag sorteren'!BW38</f>
        <v>0</v>
      </c>
      <c r="AB38" s="215">
        <f>'Uitslag sorteren'!BX38</f>
        <v>0</v>
      </c>
      <c r="AC38" s="400">
        <f>'Uitslag sorteren'!BY38</f>
        <v>0</v>
      </c>
      <c r="AD38" s="212">
        <f>'Uitslag sorteren'!BZ38</f>
        <v>0</v>
      </c>
      <c r="AE38" s="216">
        <f>'Uitslag sorteren'!CA38</f>
        <v>0</v>
      </c>
      <c r="AF38" s="214">
        <f>'Uitslag sorteren'!CB38</f>
        <v>0</v>
      </c>
      <c r="AG38" s="215">
        <f>'Uitslag sorteren'!CC38</f>
        <v>0</v>
      </c>
      <c r="AH38" s="217">
        <f>'Uitslag sorteren'!CD38</f>
        <v>0</v>
      </c>
      <c r="AI38" s="195">
        <f>'Uitslag sorteren'!CE38</f>
        <v>0</v>
      </c>
      <c r="AJ38" s="162" t="str">
        <f>'Uitslag sorteren'!CF38</f>
        <v xml:space="preserve"> </v>
      </c>
    </row>
    <row r="39" spans="1:36" x14ac:dyDescent="0.2">
      <c r="A39" s="205">
        <f>'Uitslag sorteren'!AV39</f>
        <v>0</v>
      </c>
      <c r="B39" s="206">
        <f>'Uitslag sorteren'!AW39</f>
        <v>0</v>
      </c>
      <c r="C39" s="207" t="str">
        <f>'Uitslag sorteren'!AX39</f>
        <v xml:space="preserve"> </v>
      </c>
      <c r="D39" s="499">
        <f>'Uitslag sorteren'!K39</f>
        <v>0</v>
      </c>
      <c r="E39" s="499">
        <f>'Uitslag sorteren'!I39</f>
        <v>0</v>
      </c>
      <c r="F39" s="514">
        <f>'Uitslag sorteren'!AY39</f>
        <v>0</v>
      </c>
      <c r="G39" s="208">
        <f>'Uitslag sorteren'!AZ39</f>
        <v>0</v>
      </c>
      <c r="H39" s="208">
        <f>'Uitslag sorteren'!BA39</f>
        <v>0</v>
      </c>
      <c r="I39" s="208">
        <f>'Uitslag sorteren'!BB39</f>
        <v>0</v>
      </c>
      <c r="J39" s="210">
        <f>'Uitslag sorteren'!BF39</f>
        <v>0</v>
      </c>
      <c r="K39" s="400">
        <f>'Uitslag sorteren'!BG39</f>
        <v>0</v>
      </c>
      <c r="L39" s="212">
        <f>'Uitslag sorteren'!BH39</f>
        <v>0</v>
      </c>
      <c r="M39" s="216">
        <f>'Uitslag sorteren'!BI39</f>
        <v>0</v>
      </c>
      <c r="N39" s="396">
        <f>'Uitslag sorteren'!BJ39</f>
        <v>0</v>
      </c>
      <c r="O39" s="212">
        <f>'Uitslag sorteren'!BK39</f>
        <v>0</v>
      </c>
      <c r="P39" s="216">
        <f>'Uitslag sorteren'!BL39</f>
        <v>0</v>
      </c>
      <c r="Q39" s="214">
        <f>'Uitslag sorteren'!BM39</f>
        <v>0</v>
      </c>
      <c r="R39" s="215">
        <f>'Uitslag sorteren'!BN39</f>
        <v>0</v>
      </c>
      <c r="S39" s="400">
        <f>'Uitslag sorteren'!BO39</f>
        <v>0</v>
      </c>
      <c r="T39" s="212">
        <f>'Uitslag sorteren'!BP39</f>
        <v>0</v>
      </c>
      <c r="U39" s="216">
        <f>'Uitslag sorteren'!BQ39</f>
        <v>0</v>
      </c>
      <c r="V39" s="214">
        <f>'Uitslag sorteren'!BR39</f>
        <v>0</v>
      </c>
      <c r="W39" s="215">
        <f>'Uitslag sorteren'!BS39</f>
        <v>0</v>
      </c>
      <c r="X39" s="400">
        <f>'Uitslag sorteren'!BT39</f>
        <v>0</v>
      </c>
      <c r="Y39" s="212">
        <f>'Uitslag sorteren'!BU39</f>
        <v>0</v>
      </c>
      <c r="Z39" s="216">
        <f>'Uitslag sorteren'!BV39</f>
        <v>0</v>
      </c>
      <c r="AA39" s="214">
        <f>'Uitslag sorteren'!BW39</f>
        <v>0</v>
      </c>
      <c r="AB39" s="215">
        <f>'Uitslag sorteren'!BX39</f>
        <v>0</v>
      </c>
      <c r="AC39" s="400">
        <f>'Uitslag sorteren'!BY39</f>
        <v>0</v>
      </c>
      <c r="AD39" s="212">
        <f>'Uitslag sorteren'!BZ39</f>
        <v>0</v>
      </c>
      <c r="AE39" s="216">
        <f>'Uitslag sorteren'!CA39</f>
        <v>0</v>
      </c>
      <c r="AF39" s="214">
        <f>'Uitslag sorteren'!CB39</f>
        <v>0</v>
      </c>
      <c r="AG39" s="215">
        <f>'Uitslag sorteren'!CC39</f>
        <v>0</v>
      </c>
      <c r="AH39" s="217">
        <f>'Uitslag sorteren'!CD39</f>
        <v>0</v>
      </c>
      <c r="AI39" s="195">
        <f>'Uitslag sorteren'!CE39</f>
        <v>0</v>
      </c>
      <c r="AJ39" s="162" t="str">
        <f>'Uitslag sorteren'!CF39</f>
        <v xml:space="preserve"> </v>
      </c>
    </row>
    <row r="40" spans="1:36" x14ac:dyDescent="0.2">
      <c r="A40" s="205">
        <f>'Uitslag sorteren'!AV40</f>
        <v>0</v>
      </c>
      <c r="B40" s="206">
        <f>'Uitslag sorteren'!AW40</f>
        <v>0</v>
      </c>
      <c r="C40" s="207" t="str">
        <f>'Uitslag sorteren'!AX40</f>
        <v xml:space="preserve"> </v>
      </c>
      <c r="D40" s="499">
        <f>'Uitslag sorteren'!K40</f>
        <v>0</v>
      </c>
      <c r="E40" s="499">
        <f>'Uitslag sorteren'!I40</f>
        <v>0</v>
      </c>
      <c r="F40" s="514">
        <f>'Uitslag sorteren'!AY40</f>
        <v>0</v>
      </c>
      <c r="G40" s="208">
        <f>'Uitslag sorteren'!AZ40</f>
        <v>0</v>
      </c>
      <c r="H40" s="208">
        <f>'Uitslag sorteren'!BA40</f>
        <v>0</v>
      </c>
      <c r="I40" s="208">
        <f>'Uitslag sorteren'!BB40</f>
        <v>0</v>
      </c>
      <c r="J40" s="210">
        <f>'Uitslag sorteren'!BF40</f>
        <v>0</v>
      </c>
      <c r="K40" s="400">
        <f>'Uitslag sorteren'!BG40</f>
        <v>0</v>
      </c>
      <c r="L40" s="212">
        <f>'Uitslag sorteren'!BH40</f>
        <v>0</v>
      </c>
      <c r="M40" s="216">
        <f>'Uitslag sorteren'!BI40</f>
        <v>0</v>
      </c>
      <c r="N40" s="396">
        <f>'Uitslag sorteren'!BJ40</f>
        <v>0</v>
      </c>
      <c r="O40" s="212">
        <f>'Uitslag sorteren'!BK40</f>
        <v>0</v>
      </c>
      <c r="P40" s="216">
        <f>'Uitslag sorteren'!BL40</f>
        <v>0</v>
      </c>
      <c r="Q40" s="214">
        <f>'Uitslag sorteren'!BM40</f>
        <v>0</v>
      </c>
      <c r="R40" s="215">
        <f>'Uitslag sorteren'!BN40</f>
        <v>0</v>
      </c>
      <c r="S40" s="400">
        <f>'Uitslag sorteren'!BO40</f>
        <v>0</v>
      </c>
      <c r="T40" s="212">
        <f>'Uitslag sorteren'!BP40</f>
        <v>0</v>
      </c>
      <c r="U40" s="216">
        <f>'Uitslag sorteren'!BQ40</f>
        <v>0</v>
      </c>
      <c r="V40" s="214">
        <f>'Uitslag sorteren'!BR40</f>
        <v>0</v>
      </c>
      <c r="W40" s="215">
        <f>'Uitslag sorteren'!BS40</f>
        <v>0</v>
      </c>
      <c r="X40" s="400">
        <f>'Uitslag sorteren'!BT40</f>
        <v>0</v>
      </c>
      <c r="Y40" s="212">
        <f>'Uitslag sorteren'!BU40</f>
        <v>0</v>
      </c>
      <c r="Z40" s="216">
        <f>'Uitslag sorteren'!BV40</f>
        <v>0</v>
      </c>
      <c r="AA40" s="214">
        <f>'Uitslag sorteren'!BW40</f>
        <v>0</v>
      </c>
      <c r="AB40" s="215">
        <f>'Uitslag sorteren'!BX40</f>
        <v>0</v>
      </c>
      <c r="AC40" s="400">
        <f>'Uitslag sorteren'!BY40</f>
        <v>0</v>
      </c>
      <c r="AD40" s="212">
        <f>'Uitslag sorteren'!BZ40</f>
        <v>0</v>
      </c>
      <c r="AE40" s="216">
        <f>'Uitslag sorteren'!CA40</f>
        <v>0</v>
      </c>
      <c r="AF40" s="214">
        <f>'Uitslag sorteren'!CB40</f>
        <v>0</v>
      </c>
      <c r="AG40" s="215">
        <f>'Uitslag sorteren'!CC40</f>
        <v>0</v>
      </c>
      <c r="AH40" s="217">
        <f>'Uitslag sorteren'!CD40</f>
        <v>0</v>
      </c>
      <c r="AI40" s="195">
        <f>'Uitslag sorteren'!CE40</f>
        <v>0</v>
      </c>
      <c r="AJ40" s="162" t="str">
        <f>'Uitslag sorteren'!CF40</f>
        <v xml:space="preserve"> </v>
      </c>
    </row>
    <row r="41" spans="1:36" x14ac:dyDescent="0.2">
      <c r="A41" s="205">
        <f>'Uitslag sorteren'!AV41</f>
        <v>0</v>
      </c>
      <c r="B41" s="206">
        <f>'Uitslag sorteren'!AW41</f>
        <v>0</v>
      </c>
      <c r="C41" s="207" t="str">
        <f>'Uitslag sorteren'!AX41</f>
        <v xml:space="preserve"> </v>
      </c>
      <c r="D41" s="499">
        <f>'Uitslag sorteren'!K41</f>
        <v>0</v>
      </c>
      <c r="E41" s="499">
        <f>'Uitslag sorteren'!I41</f>
        <v>0</v>
      </c>
      <c r="F41" s="514">
        <f>'Uitslag sorteren'!AY41</f>
        <v>0</v>
      </c>
      <c r="G41" s="208">
        <f>'Uitslag sorteren'!AZ41</f>
        <v>0</v>
      </c>
      <c r="H41" s="208">
        <f>'Uitslag sorteren'!BA41</f>
        <v>0</v>
      </c>
      <c r="I41" s="208">
        <f>'Uitslag sorteren'!BB41</f>
        <v>0</v>
      </c>
      <c r="J41" s="210">
        <f>'Uitslag sorteren'!BF41</f>
        <v>0</v>
      </c>
      <c r="K41" s="400">
        <f>'Uitslag sorteren'!BG41</f>
        <v>0</v>
      </c>
      <c r="L41" s="212">
        <f>'Uitslag sorteren'!BH41</f>
        <v>0</v>
      </c>
      <c r="M41" s="216">
        <f>'Uitslag sorteren'!BI41</f>
        <v>0</v>
      </c>
      <c r="N41" s="396">
        <f>'Uitslag sorteren'!BJ41</f>
        <v>0</v>
      </c>
      <c r="O41" s="212">
        <f>'Uitslag sorteren'!BK41</f>
        <v>0</v>
      </c>
      <c r="P41" s="216">
        <f>'Uitslag sorteren'!BL41</f>
        <v>0</v>
      </c>
      <c r="Q41" s="214">
        <f>'Uitslag sorteren'!BM41</f>
        <v>0</v>
      </c>
      <c r="R41" s="215">
        <f>'Uitslag sorteren'!BN41</f>
        <v>0</v>
      </c>
      <c r="S41" s="400">
        <f>'Uitslag sorteren'!BO41</f>
        <v>0</v>
      </c>
      <c r="T41" s="212">
        <f>'Uitslag sorteren'!BP41</f>
        <v>0</v>
      </c>
      <c r="U41" s="216">
        <f>'Uitslag sorteren'!BQ41</f>
        <v>0</v>
      </c>
      <c r="V41" s="214">
        <f>'Uitslag sorteren'!BR41</f>
        <v>0</v>
      </c>
      <c r="W41" s="215">
        <f>'Uitslag sorteren'!BS41</f>
        <v>0</v>
      </c>
      <c r="X41" s="400">
        <f>'Uitslag sorteren'!BT41</f>
        <v>0</v>
      </c>
      <c r="Y41" s="212">
        <f>'Uitslag sorteren'!BU41</f>
        <v>0</v>
      </c>
      <c r="Z41" s="216">
        <f>'Uitslag sorteren'!BV41</f>
        <v>0</v>
      </c>
      <c r="AA41" s="214">
        <f>'Uitslag sorteren'!BW41</f>
        <v>0</v>
      </c>
      <c r="AB41" s="215">
        <f>'Uitslag sorteren'!BX41</f>
        <v>0</v>
      </c>
      <c r="AC41" s="400">
        <f>'Uitslag sorteren'!BY41</f>
        <v>0</v>
      </c>
      <c r="AD41" s="212">
        <f>'Uitslag sorteren'!BZ41</f>
        <v>0</v>
      </c>
      <c r="AE41" s="216">
        <f>'Uitslag sorteren'!CA41</f>
        <v>0</v>
      </c>
      <c r="AF41" s="214">
        <f>'Uitslag sorteren'!CB41</f>
        <v>0</v>
      </c>
      <c r="AG41" s="215">
        <f>'Uitslag sorteren'!CC41</f>
        <v>0</v>
      </c>
      <c r="AH41" s="217">
        <f>'Uitslag sorteren'!CD41</f>
        <v>0</v>
      </c>
      <c r="AI41" s="195">
        <f>'Uitslag sorteren'!CE41</f>
        <v>0</v>
      </c>
      <c r="AJ41" s="162" t="str">
        <f>'Uitslag sorteren'!CF41</f>
        <v xml:space="preserve"> </v>
      </c>
    </row>
    <row r="42" spans="1:36" x14ac:dyDescent="0.2">
      <c r="A42" s="205">
        <f>'Uitslag sorteren'!AV42</f>
        <v>0</v>
      </c>
      <c r="B42" s="206">
        <f>'Uitslag sorteren'!AW42</f>
        <v>0</v>
      </c>
      <c r="C42" s="207" t="str">
        <f>'Uitslag sorteren'!AX42</f>
        <v xml:space="preserve"> </v>
      </c>
      <c r="D42" s="499">
        <f>'Uitslag sorteren'!K42</f>
        <v>39632</v>
      </c>
      <c r="E42" s="499">
        <f>'Uitslag sorteren'!I42</f>
        <v>0</v>
      </c>
      <c r="F42" s="514">
        <f>'Uitslag sorteren'!AY42</f>
        <v>0</v>
      </c>
      <c r="G42" s="208">
        <f>'Uitslag sorteren'!AZ42</f>
        <v>0</v>
      </c>
      <c r="H42" s="208">
        <f>'Uitslag sorteren'!BA42</f>
        <v>0</v>
      </c>
      <c r="I42" s="208">
        <f>'Uitslag sorteren'!BB42</f>
        <v>0</v>
      </c>
      <c r="J42" s="210">
        <f>'Uitslag sorteren'!BF42</f>
        <v>0</v>
      </c>
      <c r="K42" s="400">
        <f>'Uitslag sorteren'!BG42</f>
        <v>0</v>
      </c>
      <c r="L42" s="212">
        <f>'Uitslag sorteren'!BH42</f>
        <v>0</v>
      </c>
      <c r="M42" s="216">
        <f>'Uitslag sorteren'!BI42</f>
        <v>0</v>
      </c>
      <c r="N42" s="396">
        <f>'Uitslag sorteren'!BJ42</f>
        <v>0</v>
      </c>
      <c r="O42" s="212">
        <f>'Uitslag sorteren'!BK42</f>
        <v>0</v>
      </c>
      <c r="P42" s="216">
        <f>'Uitslag sorteren'!BL42</f>
        <v>0</v>
      </c>
      <c r="Q42" s="214">
        <f>'Uitslag sorteren'!BM42</f>
        <v>0</v>
      </c>
      <c r="R42" s="215">
        <f>'Uitslag sorteren'!BN42</f>
        <v>0</v>
      </c>
      <c r="S42" s="400">
        <f>'Uitslag sorteren'!BO42</f>
        <v>0</v>
      </c>
      <c r="T42" s="212">
        <f>'Uitslag sorteren'!BP42</f>
        <v>0</v>
      </c>
      <c r="U42" s="216">
        <f>'Uitslag sorteren'!BQ42</f>
        <v>0</v>
      </c>
      <c r="V42" s="214">
        <f>'Uitslag sorteren'!BR42</f>
        <v>0</v>
      </c>
      <c r="W42" s="215">
        <f>'Uitslag sorteren'!BS42</f>
        <v>0</v>
      </c>
      <c r="X42" s="400">
        <f>'Uitslag sorteren'!BT42</f>
        <v>0</v>
      </c>
      <c r="Y42" s="212">
        <f>'Uitslag sorteren'!BU42</f>
        <v>0</v>
      </c>
      <c r="Z42" s="216">
        <f>'Uitslag sorteren'!BV42</f>
        <v>0</v>
      </c>
      <c r="AA42" s="214">
        <f>'Uitslag sorteren'!BW42</f>
        <v>0</v>
      </c>
      <c r="AB42" s="215">
        <f>'Uitslag sorteren'!BX42</f>
        <v>0</v>
      </c>
      <c r="AC42" s="400">
        <f>'Uitslag sorteren'!BY42</f>
        <v>0</v>
      </c>
      <c r="AD42" s="212">
        <f>'Uitslag sorteren'!BZ42</f>
        <v>0</v>
      </c>
      <c r="AE42" s="216">
        <f>'Uitslag sorteren'!CA42</f>
        <v>0</v>
      </c>
      <c r="AF42" s="214">
        <f>'Uitslag sorteren'!CB42</f>
        <v>0</v>
      </c>
      <c r="AG42" s="215">
        <f>'Uitslag sorteren'!CC42</f>
        <v>0</v>
      </c>
      <c r="AH42" s="217">
        <f>'Uitslag sorteren'!CD42</f>
        <v>0</v>
      </c>
      <c r="AI42" s="195">
        <f>'Uitslag sorteren'!CE42</f>
        <v>0</v>
      </c>
      <c r="AJ42" s="162" t="str">
        <f>'Uitslag sorteren'!CF42</f>
        <v xml:space="preserve"> </v>
      </c>
    </row>
    <row r="43" spans="1:36" x14ac:dyDescent="0.2">
      <c r="A43" s="205">
        <f>'Uitslag sorteren'!AV43</f>
        <v>0</v>
      </c>
      <c r="B43" s="206">
        <f>'Uitslag sorteren'!AW43</f>
        <v>0</v>
      </c>
      <c r="C43" s="207" t="str">
        <f>'Uitslag sorteren'!AX43</f>
        <v xml:space="preserve"> </v>
      </c>
      <c r="D43" s="499">
        <f>'Uitslag sorteren'!K43</f>
        <v>39523</v>
      </c>
      <c r="E43" s="499">
        <f>'Uitslag sorteren'!I43</f>
        <v>0</v>
      </c>
      <c r="F43" s="514">
        <f>'Uitslag sorteren'!AY43</f>
        <v>0</v>
      </c>
      <c r="G43" s="208">
        <f>'Uitslag sorteren'!AZ43</f>
        <v>0</v>
      </c>
      <c r="H43" s="208">
        <f>'Uitslag sorteren'!BA43</f>
        <v>0</v>
      </c>
      <c r="I43" s="208">
        <f>'Uitslag sorteren'!BB43</f>
        <v>0</v>
      </c>
      <c r="J43" s="210">
        <f>'Uitslag sorteren'!BF43</f>
        <v>0</v>
      </c>
      <c r="K43" s="400">
        <f>'Uitslag sorteren'!BG43</f>
        <v>0</v>
      </c>
      <c r="L43" s="212">
        <f>'Uitslag sorteren'!BH43</f>
        <v>0</v>
      </c>
      <c r="M43" s="216">
        <f>'Uitslag sorteren'!BI43</f>
        <v>0</v>
      </c>
      <c r="N43" s="396">
        <f>'Uitslag sorteren'!BJ43</f>
        <v>0</v>
      </c>
      <c r="O43" s="212">
        <f>'Uitslag sorteren'!BK43</f>
        <v>0</v>
      </c>
      <c r="P43" s="216">
        <f>'Uitslag sorteren'!BL43</f>
        <v>0</v>
      </c>
      <c r="Q43" s="214">
        <f>'Uitslag sorteren'!BM43</f>
        <v>0</v>
      </c>
      <c r="R43" s="215">
        <f>'Uitslag sorteren'!BN43</f>
        <v>0</v>
      </c>
      <c r="S43" s="400">
        <f>'Uitslag sorteren'!BO43</f>
        <v>0</v>
      </c>
      <c r="T43" s="212">
        <f>'Uitslag sorteren'!BP43</f>
        <v>0</v>
      </c>
      <c r="U43" s="216">
        <f>'Uitslag sorteren'!BQ43</f>
        <v>0</v>
      </c>
      <c r="V43" s="214">
        <f>'Uitslag sorteren'!BR43</f>
        <v>0</v>
      </c>
      <c r="W43" s="215">
        <f>'Uitslag sorteren'!BS43</f>
        <v>0</v>
      </c>
      <c r="X43" s="400">
        <f>'Uitslag sorteren'!BT43</f>
        <v>0</v>
      </c>
      <c r="Y43" s="212">
        <f>'Uitslag sorteren'!BU43</f>
        <v>0</v>
      </c>
      <c r="Z43" s="216">
        <f>'Uitslag sorteren'!BV43</f>
        <v>0</v>
      </c>
      <c r="AA43" s="214">
        <f>'Uitslag sorteren'!BW43</f>
        <v>0</v>
      </c>
      <c r="AB43" s="215">
        <f>'Uitslag sorteren'!BX43</f>
        <v>0</v>
      </c>
      <c r="AC43" s="400">
        <f>'Uitslag sorteren'!BY43</f>
        <v>0</v>
      </c>
      <c r="AD43" s="212">
        <f>'Uitslag sorteren'!BZ43</f>
        <v>0</v>
      </c>
      <c r="AE43" s="216">
        <f>'Uitslag sorteren'!CA43</f>
        <v>0</v>
      </c>
      <c r="AF43" s="214">
        <f>'Uitslag sorteren'!CB43</f>
        <v>0</v>
      </c>
      <c r="AG43" s="215">
        <f>'Uitslag sorteren'!CC43</f>
        <v>0</v>
      </c>
      <c r="AH43" s="217">
        <f>'Uitslag sorteren'!CD43</f>
        <v>0</v>
      </c>
      <c r="AI43" s="195">
        <f>'Uitslag sorteren'!CE43</f>
        <v>0</v>
      </c>
      <c r="AJ43" s="162" t="str">
        <f>'Uitslag sorteren'!CF43</f>
        <v xml:space="preserve"> </v>
      </c>
    </row>
    <row r="44" spans="1:36" x14ac:dyDescent="0.2">
      <c r="A44" s="205">
        <f>'Uitslag sorteren'!AV44</f>
        <v>0</v>
      </c>
      <c r="B44" s="206">
        <f>'Uitslag sorteren'!AW44</f>
        <v>0</v>
      </c>
      <c r="C44" s="207" t="str">
        <f>'Uitslag sorteren'!AX44</f>
        <v xml:space="preserve"> </v>
      </c>
      <c r="D44" s="499">
        <f>'Uitslag sorteren'!K44</f>
        <v>39548</v>
      </c>
      <c r="E44" s="499">
        <f>'Uitslag sorteren'!I44</f>
        <v>0</v>
      </c>
      <c r="F44" s="514">
        <f>'Uitslag sorteren'!AY44</f>
        <v>0</v>
      </c>
      <c r="G44" s="208">
        <f>'Uitslag sorteren'!AZ44</f>
        <v>0</v>
      </c>
      <c r="H44" s="208">
        <f>'Uitslag sorteren'!BA44</f>
        <v>0</v>
      </c>
      <c r="I44" s="208">
        <f>'Uitslag sorteren'!BB44</f>
        <v>0</v>
      </c>
      <c r="J44" s="210">
        <f>'Uitslag sorteren'!BF44</f>
        <v>0</v>
      </c>
      <c r="K44" s="400">
        <f>'Uitslag sorteren'!BG44</f>
        <v>0</v>
      </c>
      <c r="L44" s="212">
        <f>'Uitslag sorteren'!BH44</f>
        <v>0</v>
      </c>
      <c r="M44" s="216">
        <f>'Uitslag sorteren'!BI44</f>
        <v>0</v>
      </c>
      <c r="N44" s="396">
        <f>'Uitslag sorteren'!BJ44</f>
        <v>0</v>
      </c>
      <c r="O44" s="212">
        <f>'Uitslag sorteren'!BK44</f>
        <v>0</v>
      </c>
      <c r="P44" s="216">
        <f>'Uitslag sorteren'!BL44</f>
        <v>0</v>
      </c>
      <c r="Q44" s="214">
        <f>'Uitslag sorteren'!BM44</f>
        <v>0</v>
      </c>
      <c r="R44" s="215">
        <f>'Uitslag sorteren'!BN44</f>
        <v>0</v>
      </c>
      <c r="S44" s="400">
        <f>'Uitslag sorteren'!BO44</f>
        <v>0</v>
      </c>
      <c r="T44" s="212">
        <f>'Uitslag sorteren'!BP44</f>
        <v>0</v>
      </c>
      <c r="U44" s="216">
        <f>'Uitslag sorteren'!BQ44</f>
        <v>0</v>
      </c>
      <c r="V44" s="214">
        <f>'Uitslag sorteren'!BR44</f>
        <v>0</v>
      </c>
      <c r="W44" s="215">
        <f>'Uitslag sorteren'!BS44</f>
        <v>0</v>
      </c>
      <c r="X44" s="400">
        <f>'Uitslag sorteren'!BT44</f>
        <v>0</v>
      </c>
      <c r="Y44" s="212">
        <f>'Uitslag sorteren'!BU44</f>
        <v>0</v>
      </c>
      <c r="Z44" s="216">
        <f>'Uitslag sorteren'!BV44</f>
        <v>0</v>
      </c>
      <c r="AA44" s="214">
        <f>'Uitslag sorteren'!BW44</f>
        <v>0</v>
      </c>
      <c r="AB44" s="215">
        <f>'Uitslag sorteren'!BX44</f>
        <v>0</v>
      </c>
      <c r="AC44" s="400">
        <f>'Uitslag sorteren'!BY44</f>
        <v>0</v>
      </c>
      <c r="AD44" s="212">
        <f>'Uitslag sorteren'!BZ44</f>
        <v>0</v>
      </c>
      <c r="AE44" s="216">
        <f>'Uitslag sorteren'!CA44</f>
        <v>0</v>
      </c>
      <c r="AF44" s="214">
        <f>'Uitslag sorteren'!CB44</f>
        <v>0</v>
      </c>
      <c r="AG44" s="215">
        <f>'Uitslag sorteren'!CC44</f>
        <v>0</v>
      </c>
      <c r="AH44" s="217">
        <f>'Uitslag sorteren'!CD44</f>
        <v>0</v>
      </c>
      <c r="AI44" s="195">
        <f>'Uitslag sorteren'!CE44</f>
        <v>0</v>
      </c>
      <c r="AJ44" s="162" t="str">
        <f>'Uitslag sorteren'!CF44</f>
        <v xml:space="preserve"> </v>
      </c>
    </row>
    <row r="45" spans="1:36" x14ac:dyDescent="0.2">
      <c r="A45" s="205">
        <f>'Uitslag sorteren'!AV45</f>
        <v>0</v>
      </c>
      <c r="B45" s="206">
        <f>'Uitslag sorteren'!AW45</f>
        <v>0</v>
      </c>
      <c r="C45" s="207" t="str">
        <f>'Uitslag sorteren'!AX45</f>
        <v xml:space="preserve"> </v>
      </c>
      <c r="D45" s="499">
        <f>'Uitslag sorteren'!K45</f>
        <v>39517</v>
      </c>
      <c r="E45" s="499">
        <f>'Uitslag sorteren'!I45</f>
        <v>0</v>
      </c>
      <c r="F45" s="514">
        <f>'Uitslag sorteren'!AY45</f>
        <v>0</v>
      </c>
      <c r="G45" s="208">
        <f>'Uitslag sorteren'!AZ45</f>
        <v>0</v>
      </c>
      <c r="H45" s="208">
        <f>'Uitslag sorteren'!BA45</f>
        <v>0</v>
      </c>
      <c r="I45" s="208">
        <f>'Uitslag sorteren'!BB45</f>
        <v>0</v>
      </c>
      <c r="J45" s="210">
        <f>'Uitslag sorteren'!BF45</f>
        <v>0</v>
      </c>
      <c r="K45" s="400">
        <f>'Uitslag sorteren'!BG45</f>
        <v>0</v>
      </c>
      <c r="L45" s="212">
        <f>'Uitslag sorteren'!BH45</f>
        <v>0</v>
      </c>
      <c r="M45" s="216">
        <f>'Uitslag sorteren'!BI45</f>
        <v>0</v>
      </c>
      <c r="N45" s="396">
        <f>'Uitslag sorteren'!BJ45</f>
        <v>0</v>
      </c>
      <c r="O45" s="212">
        <f>'Uitslag sorteren'!BK45</f>
        <v>0</v>
      </c>
      <c r="P45" s="216">
        <f>'Uitslag sorteren'!BL45</f>
        <v>0</v>
      </c>
      <c r="Q45" s="214">
        <f>'Uitslag sorteren'!BM45</f>
        <v>0</v>
      </c>
      <c r="R45" s="215">
        <f>'Uitslag sorteren'!BN45</f>
        <v>0</v>
      </c>
      <c r="S45" s="400">
        <f>'Uitslag sorteren'!BO45</f>
        <v>0</v>
      </c>
      <c r="T45" s="212">
        <f>'Uitslag sorteren'!BP45</f>
        <v>0</v>
      </c>
      <c r="U45" s="216">
        <f>'Uitslag sorteren'!BQ45</f>
        <v>0</v>
      </c>
      <c r="V45" s="214">
        <f>'Uitslag sorteren'!BR45</f>
        <v>0</v>
      </c>
      <c r="W45" s="215">
        <f>'Uitslag sorteren'!BS45</f>
        <v>0</v>
      </c>
      <c r="X45" s="400">
        <f>'Uitslag sorteren'!BT45</f>
        <v>0</v>
      </c>
      <c r="Y45" s="212">
        <f>'Uitslag sorteren'!BU45</f>
        <v>0</v>
      </c>
      <c r="Z45" s="216">
        <f>'Uitslag sorteren'!BV45</f>
        <v>0</v>
      </c>
      <c r="AA45" s="214">
        <f>'Uitslag sorteren'!BW45</f>
        <v>0</v>
      </c>
      <c r="AB45" s="215">
        <f>'Uitslag sorteren'!BX45</f>
        <v>0</v>
      </c>
      <c r="AC45" s="400">
        <f>'Uitslag sorteren'!BY45</f>
        <v>0</v>
      </c>
      <c r="AD45" s="212">
        <f>'Uitslag sorteren'!BZ45</f>
        <v>0</v>
      </c>
      <c r="AE45" s="216">
        <f>'Uitslag sorteren'!CA45</f>
        <v>0</v>
      </c>
      <c r="AF45" s="214">
        <f>'Uitslag sorteren'!CB45</f>
        <v>0</v>
      </c>
      <c r="AG45" s="215">
        <f>'Uitslag sorteren'!CC45</f>
        <v>0</v>
      </c>
      <c r="AH45" s="217">
        <f>'Uitslag sorteren'!CD45</f>
        <v>0</v>
      </c>
      <c r="AI45" s="195">
        <f>'Uitslag sorteren'!CE45</f>
        <v>0</v>
      </c>
      <c r="AJ45" s="162" t="str">
        <f>'Uitslag sorteren'!CF45</f>
        <v xml:space="preserve"> </v>
      </c>
    </row>
    <row r="46" spans="1:36" x14ac:dyDescent="0.2">
      <c r="A46" s="205">
        <f>'Uitslag sorteren'!AV46</f>
        <v>0</v>
      </c>
      <c r="B46" s="206">
        <f>'Uitslag sorteren'!AW46</f>
        <v>0</v>
      </c>
      <c r="C46" s="207" t="str">
        <f>'Uitslag sorteren'!AX46</f>
        <v xml:space="preserve"> </v>
      </c>
      <c r="D46" s="499">
        <f>'Uitslag sorteren'!K46</f>
        <v>39529</v>
      </c>
      <c r="E46" s="499">
        <f>'Uitslag sorteren'!I46</f>
        <v>0</v>
      </c>
      <c r="F46" s="514">
        <f>'Uitslag sorteren'!AY46</f>
        <v>0</v>
      </c>
      <c r="G46" s="208">
        <f>'Uitslag sorteren'!AZ46</f>
        <v>0</v>
      </c>
      <c r="H46" s="208">
        <f>'Uitslag sorteren'!BA46</f>
        <v>0</v>
      </c>
      <c r="I46" s="208">
        <f>'Uitslag sorteren'!BB46</f>
        <v>0</v>
      </c>
      <c r="J46" s="210">
        <f>'Uitslag sorteren'!BF46</f>
        <v>0</v>
      </c>
      <c r="K46" s="400">
        <f>'Uitslag sorteren'!BG46</f>
        <v>0</v>
      </c>
      <c r="L46" s="212">
        <f>'Uitslag sorteren'!BH46</f>
        <v>0</v>
      </c>
      <c r="M46" s="216">
        <f>'Uitslag sorteren'!BI46</f>
        <v>0</v>
      </c>
      <c r="N46" s="396">
        <f>'Uitslag sorteren'!BJ46</f>
        <v>0</v>
      </c>
      <c r="O46" s="212">
        <f>'Uitslag sorteren'!BK46</f>
        <v>0</v>
      </c>
      <c r="P46" s="216">
        <f>'Uitslag sorteren'!BL46</f>
        <v>0</v>
      </c>
      <c r="Q46" s="214">
        <f>'Uitslag sorteren'!BM46</f>
        <v>0</v>
      </c>
      <c r="R46" s="215">
        <f>'Uitslag sorteren'!BN46</f>
        <v>0</v>
      </c>
      <c r="S46" s="400">
        <f>'Uitslag sorteren'!BO46</f>
        <v>0</v>
      </c>
      <c r="T46" s="212">
        <f>'Uitslag sorteren'!BP46</f>
        <v>0</v>
      </c>
      <c r="U46" s="216">
        <f>'Uitslag sorteren'!BQ46</f>
        <v>0</v>
      </c>
      <c r="V46" s="214">
        <f>'Uitslag sorteren'!BR46</f>
        <v>0</v>
      </c>
      <c r="W46" s="215">
        <f>'Uitslag sorteren'!BS46</f>
        <v>0</v>
      </c>
      <c r="X46" s="400">
        <f>'Uitslag sorteren'!BT46</f>
        <v>0</v>
      </c>
      <c r="Y46" s="212">
        <f>'Uitslag sorteren'!BU46</f>
        <v>0</v>
      </c>
      <c r="Z46" s="216">
        <f>'Uitslag sorteren'!BV46</f>
        <v>0</v>
      </c>
      <c r="AA46" s="214">
        <f>'Uitslag sorteren'!BW46</f>
        <v>0</v>
      </c>
      <c r="AB46" s="215">
        <f>'Uitslag sorteren'!BX46</f>
        <v>0</v>
      </c>
      <c r="AC46" s="400">
        <f>'Uitslag sorteren'!BY46</f>
        <v>0</v>
      </c>
      <c r="AD46" s="212">
        <f>'Uitslag sorteren'!BZ46</f>
        <v>0</v>
      </c>
      <c r="AE46" s="216">
        <f>'Uitslag sorteren'!CA46</f>
        <v>0</v>
      </c>
      <c r="AF46" s="214">
        <f>'Uitslag sorteren'!CB46</f>
        <v>0</v>
      </c>
      <c r="AG46" s="215">
        <f>'Uitslag sorteren'!CC46</f>
        <v>0</v>
      </c>
      <c r="AH46" s="217">
        <f>'Uitslag sorteren'!CD46</f>
        <v>0</v>
      </c>
      <c r="AI46" s="195">
        <f>'Uitslag sorteren'!CE46</f>
        <v>0</v>
      </c>
      <c r="AJ46" s="162" t="str">
        <f>'Uitslag sorteren'!CF46</f>
        <v xml:space="preserve"> </v>
      </c>
    </row>
    <row r="47" spans="1:36" x14ac:dyDescent="0.2">
      <c r="A47" s="205">
        <f>'Uitslag sorteren'!AV47</f>
        <v>0</v>
      </c>
      <c r="B47" s="206">
        <f>'Uitslag sorteren'!AW47</f>
        <v>0</v>
      </c>
      <c r="C47" s="207" t="str">
        <f>'Uitslag sorteren'!AX47</f>
        <v xml:space="preserve"> </v>
      </c>
      <c r="D47" s="499">
        <f>'Uitslag sorteren'!K47</f>
        <v>0</v>
      </c>
      <c r="E47" s="499">
        <f>'Uitslag sorteren'!I47</f>
        <v>0</v>
      </c>
      <c r="F47" s="514">
        <f>'Uitslag sorteren'!AY47</f>
        <v>0</v>
      </c>
      <c r="G47" s="208">
        <f>'Uitslag sorteren'!AZ47</f>
        <v>0</v>
      </c>
      <c r="H47" s="208">
        <f>'Uitslag sorteren'!BA47</f>
        <v>0</v>
      </c>
      <c r="I47" s="208">
        <f>'Uitslag sorteren'!BB47</f>
        <v>0</v>
      </c>
      <c r="J47" s="210">
        <f>'Uitslag sorteren'!BF47</f>
        <v>0</v>
      </c>
      <c r="K47" s="400">
        <f>'Uitslag sorteren'!BG47</f>
        <v>0</v>
      </c>
      <c r="L47" s="212">
        <f>'Uitslag sorteren'!BH47</f>
        <v>0</v>
      </c>
      <c r="M47" s="216">
        <f>'Uitslag sorteren'!BI47</f>
        <v>0</v>
      </c>
      <c r="N47" s="396">
        <f>'Uitslag sorteren'!BJ47</f>
        <v>0</v>
      </c>
      <c r="O47" s="212">
        <f>'Uitslag sorteren'!BK47</f>
        <v>0</v>
      </c>
      <c r="P47" s="216">
        <f>'Uitslag sorteren'!BL47</f>
        <v>0</v>
      </c>
      <c r="Q47" s="214">
        <f>'Uitslag sorteren'!BM47</f>
        <v>0</v>
      </c>
      <c r="R47" s="215">
        <f>'Uitslag sorteren'!BN47</f>
        <v>0</v>
      </c>
      <c r="S47" s="400">
        <f>'Uitslag sorteren'!BO47</f>
        <v>0</v>
      </c>
      <c r="T47" s="212">
        <f>'Uitslag sorteren'!BP47</f>
        <v>0</v>
      </c>
      <c r="U47" s="216">
        <f>'Uitslag sorteren'!BQ47</f>
        <v>0</v>
      </c>
      <c r="V47" s="214">
        <f>'Uitslag sorteren'!BR47</f>
        <v>0</v>
      </c>
      <c r="W47" s="215">
        <f>'Uitslag sorteren'!BS47</f>
        <v>0</v>
      </c>
      <c r="X47" s="400">
        <f>'Uitslag sorteren'!BT47</f>
        <v>0</v>
      </c>
      <c r="Y47" s="212">
        <f>'Uitslag sorteren'!BU47</f>
        <v>0</v>
      </c>
      <c r="Z47" s="216">
        <f>'Uitslag sorteren'!BV47</f>
        <v>0</v>
      </c>
      <c r="AA47" s="214">
        <f>'Uitslag sorteren'!BW47</f>
        <v>0</v>
      </c>
      <c r="AB47" s="215">
        <f>'Uitslag sorteren'!BX47</f>
        <v>0</v>
      </c>
      <c r="AC47" s="400">
        <f>'Uitslag sorteren'!BY47</f>
        <v>0</v>
      </c>
      <c r="AD47" s="212">
        <f>'Uitslag sorteren'!BZ47</f>
        <v>0</v>
      </c>
      <c r="AE47" s="216">
        <f>'Uitslag sorteren'!CA47</f>
        <v>0</v>
      </c>
      <c r="AF47" s="214">
        <f>'Uitslag sorteren'!CB47</f>
        <v>0</v>
      </c>
      <c r="AG47" s="215">
        <f>'Uitslag sorteren'!CC47</f>
        <v>0</v>
      </c>
      <c r="AH47" s="217">
        <f>'Uitslag sorteren'!CD47</f>
        <v>0</v>
      </c>
      <c r="AI47" s="195">
        <f>'Uitslag sorteren'!CE47</f>
        <v>0</v>
      </c>
      <c r="AJ47" s="162" t="str">
        <f>'Uitslag sorteren'!CF47</f>
        <v xml:space="preserve"> </v>
      </c>
    </row>
    <row r="48" spans="1:36" x14ac:dyDescent="0.2">
      <c r="A48" s="205">
        <f>'Uitslag sorteren'!AV48</f>
        <v>0</v>
      </c>
      <c r="B48" s="206">
        <f>'Uitslag sorteren'!AW48</f>
        <v>0</v>
      </c>
      <c r="C48" s="207" t="str">
        <f>'Uitslag sorteren'!AX48</f>
        <v xml:space="preserve"> </v>
      </c>
      <c r="D48" s="499">
        <f>'Uitslag sorteren'!K48</f>
        <v>0</v>
      </c>
      <c r="E48" s="499">
        <f>'Uitslag sorteren'!I48</f>
        <v>0</v>
      </c>
      <c r="F48" s="514">
        <f>'Uitslag sorteren'!AY48</f>
        <v>0</v>
      </c>
      <c r="G48" s="208">
        <f>'Uitslag sorteren'!AZ48</f>
        <v>0</v>
      </c>
      <c r="H48" s="208">
        <f>'Uitslag sorteren'!BA48</f>
        <v>0</v>
      </c>
      <c r="I48" s="208">
        <f>'Uitslag sorteren'!BB48</f>
        <v>0</v>
      </c>
      <c r="J48" s="210">
        <f>'Uitslag sorteren'!BF48</f>
        <v>0</v>
      </c>
      <c r="K48" s="400">
        <f>'Uitslag sorteren'!BG48</f>
        <v>0</v>
      </c>
      <c r="L48" s="212">
        <f>'Uitslag sorteren'!BH48</f>
        <v>0</v>
      </c>
      <c r="M48" s="216">
        <f>'Uitslag sorteren'!BI48</f>
        <v>0</v>
      </c>
      <c r="N48" s="396">
        <f>'Uitslag sorteren'!BJ48</f>
        <v>0</v>
      </c>
      <c r="O48" s="212">
        <f>'Uitslag sorteren'!BK48</f>
        <v>0</v>
      </c>
      <c r="P48" s="216">
        <f>'Uitslag sorteren'!BL48</f>
        <v>0</v>
      </c>
      <c r="Q48" s="214">
        <f>'Uitslag sorteren'!BM48</f>
        <v>0</v>
      </c>
      <c r="R48" s="215">
        <f>'Uitslag sorteren'!BN48</f>
        <v>0</v>
      </c>
      <c r="S48" s="400">
        <f>'Uitslag sorteren'!BO48</f>
        <v>0</v>
      </c>
      <c r="T48" s="212">
        <f>'Uitslag sorteren'!BP48</f>
        <v>0</v>
      </c>
      <c r="U48" s="216">
        <f>'Uitslag sorteren'!BQ48</f>
        <v>0</v>
      </c>
      <c r="V48" s="214">
        <f>'Uitslag sorteren'!BR48</f>
        <v>0</v>
      </c>
      <c r="W48" s="215">
        <f>'Uitslag sorteren'!BS48</f>
        <v>0</v>
      </c>
      <c r="X48" s="400">
        <f>'Uitslag sorteren'!BT48</f>
        <v>0</v>
      </c>
      <c r="Y48" s="212">
        <f>'Uitslag sorteren'!BU48</f>
        <v>0</v>
      </c>
      <c r="Z48" s="216">
        <f>'Uitslag sorteren'!BV48</f>
        <v>0</v>
      </c>
      <c r="AA48" s="214">
        <f>'Uitslag sorteren'!BW48</f>
        <v>0</v>
      </c>
      <c r="AB48" s="215">
        <f>'Uitslag sorteren'!BX48</f>
        <v>0</v>
      </c>
      <c r="AC48" s="400">
        <f>'Uitslag sorteren'!BY48</f>
        <v>0</v>
      </c>
      <c r="AD48" s="212">
        <f>'Uitslag sorteren'!BZ48</f>
        <v>0</v>
      </c>
      <c r="AE48" s="216">
        <f>'Uitslag sorteren'!CA48</f>
        <v>0</v>
      </c>
      <c r="AF48" s="214">
        <f>'Uitslag sorteren'!CB48</f>
        <v>0</v>
      </c>
      <c r="AG48" s="215">
        <f>'Uitslag sorteren'!CC48</f>
        <v>0</v>
      </c>
      <c r="AH48" s="217">
        <f>'Uitslag sorteren'!CD48</f>
        <v>0</v>
      </c>
      <c r="AI48" s="195">
        <f>'Uitslag sorteren'!CE48</f>
        <v>0</v>
      </c>
      <c r="AJ48" s="162" t="str">
        <f>'Uitslag sorteren'!CF48</f>
        <v xml:space="preserve"> </v>
      </c>
    </row>
    <row r="49" spans="1:36" x14ac:dyDescent="0.2">
      <c r="A49" s="205">
        <f>'Uitslag sorteren'!AV49</f>
        <v>0</v>
      </c>
      <c r="B49" s="206">
        <f>'Uitslag sorteren'!AW49</f>
        <v>0</v>
      </c>
      <c r="C49" s="207" t="str">
        <f>'Uitslag sorteren'!AX49</f>
        <v xml:space="preserve"> </v>
      </c>
      <c r="D49" s="499">
        <f>'Uitslag sorteren'!K49</f>
        <v>0</v>
      </c>
      <c r="E49" s="499">
        <f>'Uitslag sorteren'!I49</f>
        <v>0</v>
      </c>
      <c r="F49" s="514">
        <f>'Uitslag sorteren'!AY49</f>
        <v>0</v>
      </c>
      <c r="G49" s="208">
        <f>'Uitslag sorteren'!AZ49</f>
        <v>0</v>
      </c>
      <c r="H49" s="208">
        <f>'Uitslag sorteren'!BA49</f>
        <v>0</v>
      </c>
      <c r="I49" s="208">
        <f>'Uitslag sorteren'!BB49</f>
        <v>0</v>
      </c>
      <c r="J49" s="210">
        <f>'Uitslag sorteren'!BF49</f>
        <v>0</v>
      </c>
      <c r="K49" s="400">
        <f>'Uitslag sorteren'!BG49</f>
        <v>0</v>
      </c>
      <c r="L49" s="212">
        <f>'Uitslag sorteren'!BH49</f>
        <v>0</v>
      </c>
      <c r="M49" s="216">
        <f>'Uitslag sorteren'!BI49</f>
        <v>0</v>
      </c>
      <c r="N49" s="396">
        <f>'Uitslag sorteren'!BJ49</f>
        <v>0</v>
      </c>
      <c r="O49" s="212">
        <f>'Uitslag sorteren'!BK49</f>
        <v>0</v>
      </c>
      <c r="P49" s="216">
        <f>'Uitslag sorteren'!BL49</f>
        <v>0</v>
      </c>
      <c r="Q49" s="214">
        <f>'Uitslag sorteren'!BM49</f>
        <v>0</v>
      </c>
      <c r="R49" s="215">
        <f>'Uitslag sorteren'!BN49</f>
        <v>0</v>
      </c>
      <c r="S49" s="400">
        <f>'Uitslag sorteren'!BO49</f>
        <v>0</v>
      </c>
      <c r="T49" s="212">
        <f>'Uitslag sorteren'!BP49</f>
        <v>0</v>
      </c>
      <c r="U49" s="216">
        <f>'Uitslag sorteren'!BQ49</f>
        <v>0</v>
      </c>
      <c r="V49" s="214">
        <f>'Uitslag sorteren'!BR49</f>
        <v>0</v>
      </c>
      <c r="W49" s="215">
        <f>'Uitslag sorteren'!BS49</f>
        <v>0</v>
      </c>
      <c r="X49" s="400">
        <f>'Uitslag sorteren'!BT49</f>
        <v>0</v>
      </c>
      <c r="Y49" s="212">
        <f>'Uitslag sorteren'!BU49</f>
        <v>0</v>
      </c>
      <c r="Z49" s="216">
        <f>'Uitslag sorteren'!BV49</f>
        <v>0</v>
      </c>
      <c r="AA49" s="214">
        <f>'Uitslag sorteren'!BW49</f>
        <v>0</v>
      </c>
      <c r="AB49" s="215">
        <f>'Uitslag sorteren'!BX49</f>
        <v>0</v>
      </c>
      <c r="AC49" s="400">
        <f>'Uitslag sorteren'!BY49</f>
        <v>0</v>
      </c>
      <c r="AD49" s="212">
        <f>'Uitslag sorteren'!BZ49</f>
        <v>0</v>
      </c>
      <c r="AE49" s="216">
        <f>'Uitslag sorteren'!CA49</f>
        <v>0</v>
      </c>
      <c r="AF49" s="214">
        <f>'Uitslag sorteren'!CB49</f>
        <v>0</v>
      </c>
      <c r="AG49" s="215">
        <f>'Uitslag sorteren'!CC49</f>
        <v>0</v>
      </c>
      <c r="AH49" s="217">
        <f>'Uitslag sorteren'!CD49</f>
        <v>0</v>
      </c>
      <c r="AI49" s="195">
        <f>'Uitslag sorteren'!CE49</f>
        <v>0</v>
      </c>
      <c r="AJ49" s="162" t="str">
        <f>'Uitslag sorteren'!CF49</f>
        <v xml:space="preserve"> </v>
      </c>
    </row>
    <row r="50" spans="1:36" x14ac:dyDescent="0.2">
      <c r="A50" s="205">
        <f>'Uitslag sorteren'!AV50</f>
        <v>0</v>
      </c>
      <c r="B50" s="206">
        <f>'Uitslag sorteren'!AW50</f>
        <v>0</v>
      </c>
      <c r="C50" s="207" t="str">
        <f>'Uitslag sorteren'!AX50</f>
        <v xml:space="preserve"> </v>
      </c>
      <c r="D50" s="499">
        <f>'Uitslag sorteren'!K50</f>
        <v>0</v>
      </c>
      <c r="E50" s="499">
        <f>'Uitslag sorteren'!I50</f>
        <v>0</v>
      </c>
      <c r="F50" s="514">
        <f>'Uitslag sorteren'!AY50</f>
        <v>0</v>
      </c>
      <c r="G50" s="208">
        <f>'Uitslag sorteren'!AZ50</f>
        <v>0</v>
      </c>
      <c r="H50" s="208">
        <f>'Uitslag sorteren'!BA50</f>
        <v>0</v>
      </c>
      <c r="I50" s="208">
        <f>'Uitslag sorteren'!BB50</f>
        <v>0</v>
      </c>
      <c r="J50" s="210">
        <f>'Uitslag sorteren'!BF50</f>
        <v>0</v>
      </c>
      <c r="K50" s="400">
        <f>'Uitslag sorteren'!BG50</f>
        <v>0</v>
      </c>
      <c r="L50" s="212">
        <f>'Uitslag sorteren'!BH50</f>
        <v>0</v>
      </c>
      <c r="M50" s="216">
        <f>'Uitslag sorteren'!BI50</f>
        <v>0</v>
      </c>
      <c r="N50" s="396">
        <f>'Uitslag sorteren'!BJ50</f>
        <v>0</v>
      </c>
      <c r="O50" s="212">
        <f>'Uitslag sorteren'!BK50</f>
        <v>0</v>
      </c>
      <c r="P50" s="216">
        <f>'Uitslag sorteren'!BL50</f>
        <v>0</v>
      </c>
      <c r="Q50" s="214">
        <f>'Uitslag sorteren'!BM50</f>
        <v>0</v>
      </c>
      <c r="R50" s="215">
        <f>'Uitslag sorteren'!BN50</f>
        <v>0</v>
      </c>
      <c r="S50" s="400">
        <f>'Uitslag sorteren'!BO50</f>
        <v>0</v>
      </c>
      <c r="T50" s="212">
        <f>'Uitslag sorteren'!BP50</f>
        <v>0</v>
      </c>
      <c r="U50" s="216">
        <f>'Uitslag sorteren'!BQ50</f>
        <v>0</v>
      </c>
      <c r="V50" s="214">
        <f>'Uitslag sorteren'!BR50</f>
        <v>0</v>
      </c>
      <c r="W50" s="215">
        <f>'Uitslag sorteren'!BS50</f>
        <v>0</v>
      </c>
      <c r="X50" s="400">
        <f>'Uitslag sorteren'!BT50</f>
        <v>0</v>
      </c>
      <c r="Y50" s="212">
        <f>'Uitslag sorteren'!BU50</f>
        <v>0</v>
      </c>
      <c r="Z50" s="216">
        <f>'Uitslag sorteren'!BV50</f>
        <v>0</v>
      </c>
      <c r="AA50" s="214">
        <f>'Uitslag sorteren'!BW50</f>
        <v>0</v>
      </c>
      <c r="AB50" s="215">
        <f>'Uitslag sorteren'!BX50</f>
        <v>0</v>
      </c>
      <c r="AC50" s="400">
        <f>'Uitslag sorteren'!BY50</f>
        <v>0</v>
      </c>
      <c r="AD50" s="212">
        <f>'Uitslag sorteren'!BZ50</f>
        <v>0</v>
      </c>
      <c r="AE50" s="216">
        <f>'Uitslag sorteren'!CA50</f>
        <v>0</v>
      </c>
      <c r="AF50" s="214">
        <f>'Uitslag sorteren'!CB50</f>
        <v>0</v>
      </c>
      <c r="AG50" s="215">
        <f>'Uitslag sorteren'!CC50</f>
        <v>0</v>
      </c>
      <c r="AH50" s="217">
        <f>'Uitslag sorteren'!CD50</f>
        <v>0</v>
      </c>
      <c r="AI50" s="502">
        <f>'Uitslag sorteren'!CE50</f>
        <v>0</v>
      </c>
      <c r="AJ50" s="503" t="str">
        <f>'Uitslag sorteren'!CF50</f>
        <v xml:space="preserve"> </v>
      </c>
    </row>
    <row r="51" spans="1:36" x14ac:dyDescent="0.2">
      <c r="A51" s="208">
        <f>'Uitslag sorteren'!AV51</f>
        <v>0</v>
      </c>
      <c r="B51" s="206">
        <f>'Uitslag sorteren'!AW51</f>
        <v>0</v>
      </c>
      <c r="C51" s="270" t="str">
        <f>'Uitslag sorteren'!AX51</f>
        <v xml:space="preserve"> </v>
      </c>
      <c r="D51" s="504">
        <f>'Uitslag sorteren'!K51</f>
        <v>0</v>
      </c>
      <c r="E51" s="210">
        <f>'Uitslag sorteren'!I51</f>
        <v>0</v>
      </c>
      <c r="F51" s="514">
        <f>'Uitslag sorteren'!AY51</f>
        <v>0</v>
      </c>
      <c r="G51" s="208">
        <f>'Uitslag sorteren'!AZ51</f>
        <v>0</v>
      </c>
      <c r="H51" s="208">
        <f>'Uitslag sorteren'!BA51</f>
        <v>0</v>
      </c>
      <c r="I51" s="208">
        <f>'Uitslag sorteren'!BB51</f>
        <v>0</v>
      </c>
      <c r="J51" s="210">
        <f>'Uitslag sorteren'!BF51</f>
        <v>0</v>
      </c>
      <c r="K51" s="400">
        <f>'Uitslag sorteren'!BG51</f>
        <v>0</v>
      </c>
      <c r="L51" s="212">
        <f>'Uitslag sorteren'!BH51</f>
        <v>0</v>
      </c>
      <c r="M51" s="216">
        <f>'Uitslag sorteren'!BI51</f>
        <v>0</v>
      </c>
      <c r="N51" s="396">
        <f>'Uitslag sorteren'!BJ51</f>
        <v>0</v>
      </c>
      <c r="O51" s="212">
        <f>'Uitslag sorteren'!BK51</f>
        <v>0</v>
      </c>
      <c r="P51" s="216">
        <f>'Uitslag sorteren'!BL51</f>
        <v>0</v>
      </c>
      <c r="Q51" s="214">
        <f>'Uitslag sorteren'!BM51</f>
        <v>0</v>
      </c>
      <c r="R51" s="215">
        <f>'Uitslag sorteren'!BN51</f>
        <v>0</v>
      </c>
      <c r="S51" s="400">
        <f>'Uitslag sorteren'!BO51</f>
        <v>0</v>
      </c>
      <c r="T51" s="212">
        <f>'Uitslag sorteren'!BP51</f>
        <v>0</v>
      </c>
      <c r="U51" s="216">
        <f>'Uitslag sorteren'!BQ51</f>
        <v>0</v>
      </c>
      <c r="V51" s="214">
        <f>'Uitslag sorteren'!BR51</f>
        <v>0</v>
      </c>
      <c r="W51" s="215">
        <f>'Uitslag sorteren'!BS51</f>
        <v>0</v>
      </c>
      <c r="X51" s="400">
        <f>'Uitslag sorteren'!BT51</f>
        <v>0</v>
      </c>
      <c r="Y51" s="212">
        <f>'Uitslag sorteren'!BU51</f>
        <v>0</v>
      </c>
      <c r="Z51" s="216">
        <f>'Uitslag sorteren'!BV51</f>
        <v>0</v>
      </c>
      <c r="AA51" s="214">
        <f>'Uitslag sorteren'!BW51</f>
        <v>0</v>
      </c>
      <c r="AB51" s="215">
        <f>'Uitslag sorteren'!BX51</f>
        <v>0</v>
      </c>
      <c r="AC51" s="400">
        <f>'Uitslag sorteren'!BY51</f>
        <v>0</v>
      </c>
      <c r="AD51" s="212">
        <f>'Uitslag sorteren'!BZ51</f>
        <v>0</v>
      </c>
      <c r="AE51" s="216">
        <f>'Uitslag sorteren'!CA51</f>
        <v>0</v>
      </c>
      <c r="AF51" s="214">
        <f>'Uitslag sorteren'!CB51</f>
        <v>0</v>
      </c>
      <c r="AG51" s="215">
        <f>'Uitslag sorteren'!CC51</f>
        <v>0</v>
      </c>
      <c r="AH51" s="217">
        <f>'Uitslag sorteren'!CD51</f>
        <v>0</v>
      </c>
      <c r="AI51" s="502">
        <f>'Uitslag sorteren'!CE51</f>
        <v>0</v>
      </c>
      <c r="AJ51" s="503" t="str">
        <f>'Uitslag sorteren'!CF51</f>
        <v xml:space="preserve"> </v>
      </c>
    </row>
    <row r="52" spans="1:36" x14ac:dyDescent="0.2">
      <c r="A52" s="294">
        <f>'Uitslag sorteren'!AV52</f>
        <v>0</v>
      </c>
      <c r="B52" s="295">
        <f>'Uitslag sorteren'!AW52</f>
        <v>0</v>
      </c>
      <c r="C52" s="296" t="str">
        <f>'Uitslag sorteren'!AX52</f>
        <v xml:space="preserve"> </v>
      </c>
      <c r="D52" s="501">
        <f>'Uitslag sorteren'!K52</f>
        <v>0</v>
      </c>
      <c r="E52" s="501">
        <f>'Uitslag sorteren'!I52</f>
        <v>0</v>
      </c>
      <c r="F52" s="515">
        <f>'Uitslag sorteren'!AY52</f>
        <v>0</v>
      </c>
      <c r="G52" s="294">
        <f>'Uitslag sorteren'!AZ52</f>
        <v>0</v>
      </c>
      <c r="H52" s="294">
        <f>'Uitslag sorteren'!BA52</f>
        <v>0</v>
      </c>
      <c r="I52" s="294">
        <f>'Uitslag sorteren'!BB52</f>
        <v>0</v>
      </c>
      <c r="J52" s="298">
        <f>'Uitslag sorteren'!BF52</f>
        <v>0</v>
      </c>
      <c r="K52" s="402">
        <f>'Uitslag sorteren'!BG52</f>
        <v>0</v>
      </c>
      <c r="L52" s="299">
        <f>'Uitslag sorteren'!BH52</f>
        <v>0</v>
      </c>
      <c r="M52" s="300">
        <f>'Uitslag sorteren'!BI52</f>
        <v>0</v>
      </c>
      <c r="N52" s="398">
        <f>'Uitslag sorteren'!BJ52</f>
        <v>0</v>
      </c>
      <c r="O52" s="299">
        <f>'Uitslag sorteren'!BK52</f>
        <v>0</v>
      </c>
      <c r="P52" s="300">
        <f>'Uitslag sorteren'!BL52</f>
        <v>0</v>
      </c>
      <c r="Q52" s="301">
        <f>'Uitslag sorteren'!BM52</f>
        <v>0</v>
      </c>
      <c r="R52" s="302">
        <f>'Uitslag sorteren'!BN52</f>
        <v>0</v>
      </c>
      <c r="S52" s="402">
        <f>'Uitslag sorteren'!BO52</f>
        <v>0</v>
      </c>
      <c r="T52" s="299">
        <f>'Uitslag sorteren'!BP52</f>
        <v>0</v>
      </c>
      <c r="U52" s="300">
        <f>'Uitslag sorteren'!BQ52</f>
        <v>0</v>
      </c>
      <c r="V52" s="301">
        <f>'Uitslag sorteren'!BR52</f>
        <v>0</v>
      </c>
      <c r="W52" s="302">
        <f>'Uitslag sorteren'!BS52</f>
        <v>0</v>
      </c>
      <c r="X52" s="402">
        <f>'Uitslag sorteren'!BT52</f>
        <v>0</v>
      </c>
      <c r="Y52" s="299">
        <f>'Uitslag sorteren'!BU52</f>
        <v>0</v>
      </c>
      <c r="Z52" s="300">
        <f>'Uitslag sorteren'!BV52</f>
        <v>0</v>
      </c>
      <c r="AA52" s="301">
        <f>'Uitslag sorteren'!BW52</f>
        <v>0</v>
      </c>
      <c r="AB52" s="302">
        <f>'Uitslag sorteren'!BX52</f>
        <v>0</v>
      </c>
      <c r="AC52" s="402">
        <f>'Uitslag sorteren'!BY52</f>
        <v>0</v>
      </c>
      <c r="AD52" s="299">
        <f>'Uitslag sorteren'!BZ52</f>
        <v>0</v>
      </c>
      <c r="AE52" s="300">
        <f>'Uitslag sorteren'!CA52</f>
        <v>0</v>
      </c>
      <c r="AF52" s="301">
        <f>'Uitslag sorteren'!CB52</f>
        <v>0</v>
      </c>
      <c r="AG52" s="302">
        <f>'Uitslag sorteren'!CC52</f>
        <v>0</v>
      </c>
      <c r="AH52" s="303">
        <f>'Uitslag sorteren'!CD52</f>
        <v>0</v>
      </c>
      <c r="AI52" s="247">
        <f>'Uitslag sorteren'!CE52</f>
        <v>0</v>
      </c>
      <c r="AJ52" s="162" t="str">
        <f>'Uitslag sorteren'!CF52</f>
        <v xml:space="preserve"> </v>
      </c>
    </row>
    <row r="53" spans="1:36" x14ac:dyDescent="0.2">
      <c r="A53" s="307">
        <f>'Uitslag sorteren'!AV53</f>
        <v>0</v>
      </c>
      <c r="B53" s="305">
        <f>'Uitslag sorteren'!AW53</f>
        <v>0</v>
      </c>
      <c r="C53" s="306" t="str">
        <f>'Uitslag sorteren'!AX53</f>
        <v xml:space="preserve"> </v>
      </c>
      <c r="D53" s="500">
        <f>'Uitslag sorteren'!K53</f>
        <v>0</v>
      </c>
      <c r="E53" s="500">
        <f>'Uitslag sorteren'!I53</f>
        <v>0</v>
      </c>
      <c r="F53" s="516">
        <f>'Uitslag sorteren'!AY53</f>
        <v>0</v>
      </c>
      <c r="G53" s="307">
        <f>'Uitslag sorteren'!AZ53</f>
        <v>0</v>
      </c>
      <c r="H53" s="307">
        <f>'Uitslag sorteren'!BA53</f>
        <v>0</v>
      </c>
      <c r="I53" s="307">
        <f>'Uitslag sorteren'!BB53</f>
        <v>0</v>
      </c>
      <c r="J53" s="308">
        <f>'Uitslag sorteren'!BF53</f>
        <v>0</v>
      </c>
      <c r="K53" s="401">
        <f>'Uitslag sorteren'!BG53</f>
        <v>0</v>
      </c>
      <c r="L53" s="309">
        <f>'Uitslag sorteren'!BH53</f>
        <v>0</v>
      </c>
      <c r="M53" s="310">
        <f>'Uitslag sorteren'!BI53</f>
        <v>0</v>
      </c>
      <c r="N53" s="397">
        <f>'Uitslag sorteren'!BJ53</f>
        <v>0</v>
      </c>
      <c r="O53" s="309">
        <f>'Uitslag sorteren'!BK53</f>
        <v>0</v>
      </c>
      <c r="P53" s="310">
        <f>'Uitslag sorteren'!BL53</f>
        <v>0</v>
      </c>
      <c r="Q53" s="311">
        <f>'Uitslag sorteren'!BM53</f>
        <v>0</v>
      </c>
      <c r="R53" s="312">
        <f>'Uitslag sorteren'!BN53</f>
        <v>0</v>
      </c>
      <c r="S53" s="401">
        <f>'Uitslag sorteren'!BO53</f>
        <v>0</v>
      </c>
      <c r="T53" s="309">
        <f>'Uitslag sorteren'!BP53</f>
        <v>0</v>
      </c>
      <c r="U53" s="310">
        <f>'Uitslag sorteren'!BQ53</f>
        <v>0</v>
      </c>
      <c r="V53" s="311">
        <f>'Uitslag sorteren'!BR53</f>
        <v>0</v>
      </c>
      <c r="W53" s="312">
        <f>'Uitslag sorteren'!BS53</f>
        <v>0</v>
      </c>
      <c r="X53" s="401">
        <f>'Uitslag sorteren'!BT53</f>
        <v>0</v>
      </c>
      <c r="Y53" s="309">
        <f>'Uitslag sorteren'!BU53</f>
        <v>0</v>
      </c>
      <c r="Z53" s="310">
        <f>'Uitslag sorteren'!BV53</f>
        <v>0</v>
      </c>
      <c r="AA53" s="311">
        <f>'Uitslag sorteren'!BW53</f>
        <v>0</v>
      </c>
      <c r="AB53" s="312">
        <f>'Uitslag sorteren'!BX53</f>
        <v>0</v>
      </c>
      <c r="AC53" s="401">
        <f>'Uitslag sorteren'!BY53</f>
        <v>0</v>
      </c>
      <c r="AD53" s="309">
        <f>'Uitslag sorteren'!BZ53</f>
        <v>0</v>
      </c>
      <c r="AE53" s="310">
        <f>'Uitslag sorteren'!CA53</f>
        <v>0</v>
      </c>
      <c r="AF53" s="311">
        <f>'Uitslag sorteren'!CB53</f>
        <v>0</v>
      </c>
      <c r="AG53" s="312">
        <f>'Uitslag sorteren'!CC53</f>
        <v>0</v>
      </c>
      <c r="AH53" s="313">
        <f>'Uitslag sorteren'!CD53</f>
        <v>0</v>
      </c>
      <c r="AI53" s="314">
        <f>'Uitslag sorteren'!CE53</f>
        <v>0</v>
      </c>
      <c r="AJ53" s="162" t="str">
        <f>'Uitslag sorteren'!CF53</f>
        <v xml:space="preserve"> </v>
      </c>
    </row>
    <row r="54" spans="1:36" x14ac:dyDescent="0.2">
      <c r="H54" s="123"/>
      <c r="I54" s="123"/>
      <c r="J54" s="123"/>
      <c r="K54" s="274"/>
      <c r="AH54" s="123"/>
      <c r="AJ54" s="123"/>
    </row>
    <row r="55" spans="1:36" x14ac:dyDescent="0.2">
      <c r="H55" s="123"/>
      <c r="I55" s="123"/>
      <c r="J55" s="123"/>
      <c r="K55" s="274"/>
      <c r="AH55" s="123"/>
      <c r="AJ55" s="123"/>
    </row>
    <row r="56" spans="1:36" x14ac:dyDescent="0.2">
      <c r="H56" s="123"/>
      <c r="I56" s="123"/>
      <c r="J56" s="123"/>
      <c r="K56" s="274"/>
      <c r="AH56" s="123"/>
      <c r="AJ56" s="123"/>
    </row>
    <row r="57" spans="1:36" x14ac:dyDescent="0.2">
      <c r="H57" s="123"/>
      <c r="I57" s="123"/>
      <c r="J57" s="123"/>
      <c r="K57" s="274"/>
      <c r="AH57" s="123"/>
      <c r="AJ57" s="123"/>
    </row>
  </sheetData>
  <phoneticPr fontId="17" type="noConversion"/>
  <printOptions horizontalCentered="1"/>
  <pageMargins left="0.19685039370078741" right="7.874015748031496E-2" top="0.6692913385826772" bottom="0.47244094488188981" header="0.39370078740157483" footer="0.31496062992125984"/>
  <pageSetup paperSize="9" scale="65" fitToHeight="2" orientation="landscape" r:id="rId1"/>
  <headerFooter alignWithMargins="0">
    <oddHeader>&amp;C&amp;"Arial,Vet"&amp;16Uitslag 1e PW 6e divisie GM1
&amp;R&amp;12Beekbergen, 07-02-15</oddHeader>
    <oddFooter>&amp;LDistrict Oost
&amp;C&amp;8KNGU Districts Technische Commissie Turnen Dames&amp;R&amp;8pagina &amp;P van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Zeros="0" view="pageBreakPreview" zoomScale="90" zoomScaleNormal="100" zoomScaleSheetLayoutView="90" workbookViewId="0">
      <selection activeCell="O17" sqref="O17"/>
    </sheetView>
  </sheetViews>
  <sheetFormatPr defaultRowHeight="12.75" x14ac:dyDescent="0.2"/>
  <cols>
    <col min="1" max="1" width="4.140625" style="123" customWidth="1"/>
    <col min="2" max="2" width="17.42578125" style="123" bestFit="1" customWidth="1"/>
    <col min="3" max="3" width="29.85546875" style="140" bestFit="1" customWidth="1"/>
    <col min="4" max="4" width="4.42578125" style="118" bestFit="1" customWidth="1"/>
    <col min="5" max="5" width="7" style="118" customWidth="1"/>
    <col min="6" max="7" width="3.7109375" style="118" customWidth="1"/>
    <col min="8" max="8" width="3.5703125" style="118" customWidth="1"/>
    <col min="9" max="9" width="3.7109375" style="277" customWidth="1"/>
    <col min="10" max="10" width="5.85546875" style="394" customWidth="1"/>
    <col min="11" max="12" width="3.7109375" style="274" customWidth="1"/>
    <col min="13" max="13" width="5.85546875" style="394" customWidth="1"/>
    <col min="14" max="15" width="3.7109375" style="274" customWidth="1"/>
    <col min="16" max="16" width="5.85546875" style="394" customWidth="1"/>
    <col min="17" max="18" width="3.7109375" style="274" customWidth="1"/>
    <col min="19" max="19" width="5.85546875" style="394" customWidth="1"/>
    <col min="20" max="20" width="3.7109375" style="274" customWidth="1"/>
    <col min="21" max="21" width="4.28515625" style="274" customWidth="1"/>
    <col min="22" max="22" width="5.85546875" style="394" customWidth="1"/>
    <col min="23" max="23" width="3.7109375" style="274" customWidth="1"/>
    <col min="24" max="26" width="9.140625" style="241"/>
    <col min="27" max="16384" width="9.140625" style="123"/>
  </cols>
  <sheetData>
    <row r="1" spans="1:23" x14ac:dyDescent="0.2">
      <c r="A1" s="124"/>
      <c r="B1" s="124"/>
      <c r="C1" s="125"/>
      <c r="I1" s="237"/>
      <c r="J1" s="392"/>
      <c r="K1" s="237"/>
    </row>
    <row r="2" spans="1:23" x14ac:dyDescent="0.2">
      <c r="A2" s="132"/>
      <c r="B2" s="132"/>
      <c r="C2" s="126"/>
      <c r="D2" s="126" t="str">
        <f>Namen!B1</f>
        <v>Organisatie: OLVO Wezep</v>
      </c>
      <c r="E2" s="126"/>
      <c r="F2" s="134"/>
      <c r="I2" s="237"/>
      <c r="J2" s="392"/>
      <c r="K2" s="237"/>
      <c r="M2" s="138"/>
      <c r="N2" s="204"/>
      <c r="O2" s="204"/>
      <c r="P2" s="132"/>
      <c r="Q2" s="204"/>
      <c r="R2" s="204"/>
      <c r="S2" s="132"/>
      <c r="T2" s="204"/>
      <c r="U2" s="204"/>
      <c r="V2" s="132"/>
      <c r="W2" s="204"/>
    </row>
    <row r="3" spans="1:23" x14ac:dyDescent="0.2">
      <c r="A3" s="124"/>
      <c r="B3" s="124"/>
      <c r="C3" s="133" t="s">
        <v>3</v>
      </c>
      <c r="D3" s="126" t="str">
        <f>Namen!B2</f>
        <v xml:space="preserve"> i.s.m. Districts Technische Commissie Turnen Dames</v>
      </c>
      <c r="F3" s="134"/>
      <c r="G3" s="134"/>
      <c r="H3" s="134"/>
      <c r="I3" s="276"/>
      <c r="J3" s="393"/>
      <c r="K3" s="231"/>
      <c r="L3" s="231"/>
      <c r="M3" s="393"/>
      <c r="N3" s="231"/>
      <c r="O3" s="231"/>
      <c r="P3" s="226"/>
      <c r="Q3" s="231"/>
      <c r="R3" s="231"/>
      <c r="S3" s="226"/>
      <c r="T3" s="231"/>
      <c r="U3" s="231"/>
      <c r="V3" s="226"/>
      <c r="W3" s="231"/>
    </row>
    <row r="4" spans="1:23" x14ac:dyDescent="0.2">
      <c r="A4" s="124"/>
      <c r="B4" s="124"/>
      <c r="C4" s="133" t="s">
        <v>3</v>
      </c>
      <c r="D4" s="159" t="s">
        <v>15</v>
      </c>
      <c r="E4" s="246" t="s">
        <v>20</v>
      </c>
      <c r="F4" s="160" t="s">
        <v>86</v>
      </c>
      <c r="G4" s="160" t="s">
        <v>28</v>
      </c>
      <c r="H4" s="161" t="s">
        <v>13</v>
      </c>
      <c r="I4" s="202" t="s">
        <v>55</v>
      </c>
      <c r="J4" s="132" t="s">
        <v>9</v>
      </c>
      <c r="K4" s="273" t="s">
        <v>111</v>
      </c>
      <c r="L4" s="204" t="s">
        <v>56</v>
      </c>
      <c r="M4" s="132" t="s">
        <v>10</v>
      </c>
      <c r="N4" s="273" t="s">
        <v>111</v>
      </c>
      <c r="O4" s="202" t="s">
        <v>14</v>
      </c>
      <c r="P4" s="132" t="s">
        <v>57</v>
      </c>
      <c r="Q4" s="273" t="s">
        <v>111</v>
      </c>
      <c r="R4" s="202" t="s">
        <v>14</v>
      </c>
      <c r="S4" s="132" t="s">
        <v>57</v>
      </c>
      <c r="T4" s="273" t="s">
        <v>111</v>
      </c>
      <c r="U4" s="202" t="s">
        <v>14</v>
      </c>
      <c r="V4" s="492" t="s">
        <v>57</v>
      </c>
      <c r="W4" s="493" t="s">
        <v>111</v>
      </c>
    </row>
    <row r="5" spans="1:23" x14ac:dyDescent="0.2">
      <c r="A5" s="181">
        <f>'Uitslag sorteren'!B6</f>
        <v>1</v>
      </c>
      <c r="B5" s="182" t="str">
        <f>'Uitslag sorteren'!C6</f>
        <v>Merel Mooibroek</v>
      </c>
      <c r="C5" s="183" t="str">
        <f>'Uitslag sorteren'!D6</f>
        <v>Olvo Wezep</v>
      </c>
      <c r="D5" s="181" t="str">
        <f>'Uitslag sorteren'!E6</f>
        <v>.</v>
      </c>
      <c r="E5" s="184" t="str">
        <f>'Uitslag sorteren'!F6</f>
        <v xml:space="preserve">Instap </v>
      </c>
      <c r="F5" s="184" t="str">
        <f>'Uitslag sorteren'!G6</f>
        <v>D4</v>
      </c>
      <c r="G5" s="184" t="str">
        <f>'Uitslag sorteren'!H6</f>
        <v>.</v>
      </c>
      <c r="H5" s="187"/>
      <c r="I5" s="399">
        <f>'Uitslag sorteren'!P6</f>
        <v>4.8</v>
      </c>
      <c r="J5" s="189">
        <f>'Uitslag sorteren'!Q6</f>
        <v>14.2</v>
      </c>
      <c r="K5" s="193">
        <f>'Uitslag sorteren'!R6</f>
        <v>0</v>
      </c>
      <c r="L5" s="395">
        <f>'Uitslag sorteren'!S6</f>
        <v>4.8</v>
      </c>
      <c r="M5" s="189">
        <f>'Uitslag sorteren'!T6</f>
        <v>14</v>
      </c>
      <c r="N5" s="193">
        <f>'Uitslag sorteren'!U6</f>
        <v>0</v>
      </c>
      <c r="O5" s="399">
        <f>'Uitslag sorteren'!W6</f>
        <v>5.4</v>
      </c>
      <c r="P5" s="189">
        <f>'Uitslag sorteren'!X6</f>
        <v>8.3000000000000007</v>
      </c>
      <c r="Q5" s="193">
        <f>'Uitslag sorteren'!Y6</f>
        <v>0</v>
      </c>
      <c r="R5" s="399">
        <f>'Uitslag sorteren'!AB6</f>
        <v>5.0999999999999996</v>
      </c>
      <c r="S5" s="189">
        <f>'Uitslag sorteren'!AC6</f>
        <v>9</v>
      </c>
      <c r="T5" s="193">
        <f>'Uitslag sorteren'!AD6</f>
        <v>0</v>
      </c>
      <c r="U5" s="399">
        <f>'Uitslag sorteren'!AG6</f>
        <v>5.4</v>
      </c>
      <c r="V5" s="189">
        <f>'Uitslag sorteren'!AH6</f>
        <v>8.6999999999999993</v>
      </c>
      <c r="W5" s="494">
        <f>'Uitslag sorteren'!AI6</f>
        <v>0</v>
      </c>
    </row>
    <row r="6" spans="1:23" x14ac:dyDescent="0.2">
      <c r="A6" s="205">
        <f>'Uitslag sorteren'!B7</f>
        <v>2</v>
      </c>
      <c r="B6" s="206" t="str">
        <f>'Uitslag sorteren'!C7</f>
        <v>Jacolien André</v>
      </c>
      <c r="C6" s="207" t="str">
        <f>'Uitslag sorteren'!D7</f>
        <v>Olvo Wezep</v>
      </c>
      <c r="D6" s="205" t="str">
        <f>'Uitslag sorteren'!E7</f>
        <v>.</v>
      </c>
      <c r="E6" s="208" t="str">
        <f>'Uitslag sorteren'!F7</f>
        <v xml:space="preserve">Instap </v>
      </c>
      <c r="F6" s="208" t="str">
        <f>'Uitslag sorteren'!G7</f>
        <v>D4</v>
      </c>
      <c r="G6" s="208" t="str">
        <f>'Uitslag sorteren'!H7</f>
        <v>.</v>
      </c>
      <c r="H6" s="210"/>
      <c r="I6" s="400">
        <f>'Uitslag sorteren'!P7</f>
        <v>4.8</v>
      </c>
      <c r="J6" s="212">
        <f>'Uitslag sorteren'!Q7</f>
        <v>13.8</v>
      </c>
      <c r="K6" s="216">
        <f>'Uitslag sorteren'!R7</f>
        <v>0</v>
      </c>
      <c r="L6" s="396">
        <f>'Uitslag sorteren'!S7</f>
        <v>4.8</v>
      </c>
      <c r="M6" s="212">
        <f>'Uitslag sorteren'!T7</f>
        <v>14</v>
      </c>
      <c r="N6" s="216">
        <f>'Uitslag sorteren'!U7</f>
        <v>0</v>
      </c>
      <c r="O6" s="400">
        <f>'Uitslag sorteren'!W7</f>
        <v>5.4</v>
      </c>
      <c r="P6" s="212">
        <f>'Uitslag sorteren'!X7</f>
        <v>8.9</v>
      </c>
      <c r="Q6" s="216">
        <f>'Uitslag sorteren'!Y7</f>
        <v>0</v>
      </c>
      <c r="R6" s="400">
        <f>'Uitslag sorteren'!AB7</f>
        <v>5.4</v>
      </c>
      <c r="S6" s="212">
        <f>'Uitslag sorteren'!AC7</f>
        <v>7.9</v>
      </c>
      <c r="T6" s="216">
        <f>'Uitslag sorteren'!AD7</f>
        <v>0</v>
      </c>
      <c r="U6" s="400">
        <f>'Uitslag sorteren'!AG7</f>
        <v>5.4</v>
      </c>
      <c r="V6" s="212">
        <f>'Uitslag sorteren'!AH7</f>
        <v>8.9</v>
      </c>
      <c r="W6" s="495">
        <f>'Uitslag sorteren'!AI7</f>
        <v>0</v>
      </c>
    </row>
    <row r="7" spans="1:23" x14ac:dyDescent="0.2">
      <c r="A7" s="205">
        <f>'Uitslag sorteren'!B8</f>
        <v>3</v>
      </c>
      <c r="B7" s="206" t="str">
        <f>'Uitslag sorteren'!C8</f>
        <v>Mirjam Kragt</v>
      </c>
      <c r="C7" s="207" t="str">
        <f>'Uitslag sorteren'!D8</f>
        <v>Olvo Wezep</v>
      </c>
      <c r="D7" s="205" t="str">
        <f>'Uitslag sorteren'!E8</f>
        <v>.</v>
      </c>
      <c r="E7" s="208" t="str">
        <f>'Uitslag sorteren'!F8</f>
        <v xml:space="preserve">Instap </v>
      </c>
      <c r="F7" s="208" t="str">
        <f>'Uitslag sorteren'!G8</f>
        <v>D4</v>
      </c>
      <c r="G7" s="208" t="str">
        <f>'Uitslag sorteren'!H8</f>
        <v>.</v>
      </c>
      <c r="H7" s="210"/>
      <c r="I7" s="400">
        <f>'Uitslag sorteren'!P8</f>
        <v>4.2</v>
      </c>
      <c r="J7" s="212">
        <f>'Uitslag sorteren'!Q8</f>
        <v>12.4</v>
      </c>
      <c r="K7" s="216">
        <f>'Uitslag sorteren'!R8</f>
        <v>0</v>
      </c>
      <c r="L7" s="396">
        <f>'Uitslag sorteren'!S8</f>
        <v>4.5</v>
      </c>
      <c r="M7" s="212">
        <f>'Uitslag sorteren'!T8</f>
        <v>13</v>
      </c>
      <c r="N7" s="216">
        <f>'Uitslag sorteren'!U8</f>
        <v>0</v>
      </c>
      <c r="O7" s="400">
        <f>'Uitslag sorteren'!W8</f>
        <v>4.5</v>
      </c>
      <c r="P7" s="212">
        <f>'Uitslag sorteren'!X8</f>
        <v>7.9</v>
      </c>
      <c r="Q7" s="216">
        <f>'Uitslag sorteren'!Y8</f>
        <v>0.3</v>
      </c>
      <c r="R7" s="400">
        <f>'Uitslag sorteren'!AB8</f>
        <v>4.5</v>
      </c>
      <c r="S7" s="212">
        <f>'Uitslag sorteren'!AC8</f>
        <v>7.3</v>
      </c>
      <c r="T7" s="216">
        <f>'Uitslag sorteren'!AD8</f>
        <v>0</v>
      </c>
      <c r="U7" s="400">
        <f>'Uitslag sorteren'!AG8</f>
        <v>5.0999999999999996</v>
      </c>
      <c r="V7" s="212">
        <f>'Uitslag sorteren'!AH8</f>
        <v>8.6999999999999993</v>
      </c>
      <c r="W7" s="495">
        <f>'Uitslag sorteren'!AI8</f>
        <v>0</v>
      </c>
    </row>
    <row r="8" spans="1:23" x14ac:dyDescent="0.2">
      <c r="A8" s="205">
        <f>'Uitslag sorteren'!B9</f>
        <v>78</v>
      </c>
      <c r="B8" s="206" t="str">
        <f>'Uitslag sorteren'!C9</f>
        <v>Frensis de Groot</v>
      </c>
      <c r="C8" s="207" t="str">
        <f>'Uitslag sorteren'!D9</f>
        <v>Olvo Wezep</v>
      </c>
      <c r="D8" s="205" t="str">
        <f>'Uitslag sorteren'!E9</f>
        <v>.</v>
      </c>
      <c r="E8" s="208" t="str">
        <f>'Uitslag sorteren'!F9</f>
        <v>pre pre instap 1</v>
      </c>
      <c r="F8" s="208" t="str">
        <f>'Uitslag sorteren'!G9</f>
        <v>D4</v>
      </c>
      <c r="G8" s="208">
        <f>'Uitslag sorteren'!H9</f>
        <v>0</v>
      </c>
      <c r="H8" s="210"/>
      <c r="I8" s="400">
        <f>'Uitslag sorteren'!P9</f>
        <v>0</v>
      </c>
      <c r="J8" s="212">
        <f>'Uitslag sorteren'!Q9</f>
        <v>0</v>
      </c>
      <c r="K8" s="216">
        <f>'Uitslag sorteren'!R9</f>
        <v>0</v>
      </c>
      <c r="L8" s="396">
        <f>'Uitslag sorteren'!S9</f>
        <v>0</v>
      </c>
      <c r="M8" s="212">
        <f>'Uitslag sorteren'!T9</f>
        <v>0</v>
      </c>
      <c r="N8" s="216">
        <f>'Uitslag sorteren'!U9</f>
        <v>0</v>
      </c>
      <c r="O8" s="400">
        <f>'Uitslag sorteren'!W9</f>
        <v>0</v>
      </c>
      <c r="P8" s="212">
        <f>'Uitslag sorteren'!X9</f>
        <v>0</v>
      </c>
      <c r="Q8" s="216">
        <f>'Uitslag sorteren'!Y9</f>
        <v>0</v>
      </c>
      <c r="R8" s="400">
        <f>'Uitslag sorteren'!AB9</f>
        <v>0</v>
      </c>
      <c r="S8" s="212">
        <f>'Uitslag sorteren'!AC9</f>
        <v>0</v>
      </c>
      <c r="T8" s="216">
        <f>'Uitslag sorteren'!AD9</f>
        <v>0</v>
      </c>
      <c r="U8" s="400">
        <f>'Uitslag sorteren'!AG9</f>
        <v>0</v>
      </c>
      <c r="V8" s="212">
        <f>'Uitslag sorteren'!AH9</f>
        <v>0</v>
      </c>
      <c r="W8" s="495">
        <f>'Uitslag sorteren'!AI9</f>
        <v>0</v>
      </c>
    </row>
    <row r="9" spans="1:23" x14ac:dyDescent="0.2">
      <c r="A9" s="205">
        <f>'Uitslag sorteren'!B10</f>
        <v>0</v>
      </c>
      <c r="B9" s="206">
        <f>'Uitslag sorteren'!C10</f>
        <v>0</v>
      </c>
      <c r="C9" s="207" t="str">
        <f>'Uitslag sorteren'!D10</f>
        <v xml:space="preserve"> </v>
      </c>
      <c r="D9" s="205">
        <f>'Uitslag sorteren'!E10</f>
        <v>0</v>
      </c>
      <c r="E9" s="208">
        <f>'Uitslag sorteren'!F10</f>
        <v>0</v>
      </c>
      <c r="F9" s="208">
        <f>'Uitslag sorteren'!G10</f>
        <v>0</v>
      </c>
      <c r="G9" s="208">
        <f>'Uitslag sorteren'!H10</f>
        <v>0</v>
      </c>
      <c r="H9" s="210"/>
      <c r="I9" s="400">
        <f>'Uitslag sorteren'!P10</f>
        <v>0</v>
      </c>
      <c r="J9" s="212">
        <f>'Uitslag sorteren'!Q10</f>
        <v>0</v>
      </c>
      <c r="K9" s="216">
        <f>'Uitslag sorteren'!R10</f>
        <v>0</v>
      </c>
      <c r="L9" s="396">
        <f>'Uitslag sorteren'!S10</f>
        <v>0</v>
      </c>
      <c r="M9" s="212">
        <f>'Uitslag sorteren'!T10</f>
        <v>0</v>
      </c>
      <c r="N9" s="216">
        <f>'Uitslag sorteren'!U10</f>
        <v>0</v>
      </c>
      <c r="O9" s="400">
        <f>'Uitslag sorteren'!W10</f>
        <v>0</v>
      </c>
      <c r="P9" s="212">
        <f>'Uitslag sorteren'!X10</f>
        <v>0</v>
      </c>
      <c r="Q9" s="216">
        <f>'Uitslag sorteren'!Y10</f>
        <v>0</v>
      </c>
      <c r="R9" s="400">
        <f>'Uitslag sorteren'!AB10</f>
        <v>0</v>
      </c>
      <c r="S9" s="212">
        <f>'Uitslag sorteren'!AC10</f>
        <v>0</v>
      </c>
      <c r="T9" s="216">
        <f>'Uitslag sorteren'!AD10</f>
        <v>0</v>
      </c>
      <c r="U9" s="400">
        <f>'Uitslag sorteren'!AG10</f>
        <v>0</v>
      </c>
      <c r="V9" s="212">
        <f>'Uitslag sorteren'!AH10</f>
        <v>0</v>
      </c>
      <c r="W9" s="495">
        <f>'Uitslag sorteren'!AI10</f>
        <v>0</v>
      </c>
    </row>
    <row r="10" spans="1:23" x14ac:dyDescent="0.2">
      <c r="A10" s="205">
        <f>'Uitslag sorteren'!B11</f>
        <v>0</v>
      </c>
      <c r="B10" s="206">
        <f>'Uitslag sorteren'!C11</f>
        <v>0</v>
      </c>
      <c r="C10" s="207" t="str">
        <f>'Uitslag sorteren'!D11</f>
        <v xml:space="preserve"> </v>
      </c>
      <c r="D10" s="205">
        <f>'Uitslag sorteren'!E11</f>
        <v>0</v>
      </c>
      <c r="E10" s="208">
        <f>'Uitslag sorteren'!F11</f>
        <v>0</v>
      </c>
      <c r="F10" s="208">
        <f>'Uitslag sorteren'!G11</f>
        <v>0</v>
      </c>
      <c r="G10" s="208">
        <f>'Uitslag sorteren'!H11</f>
        <v>0</v>
      </c>
      <c r="H10" s="210"/>
      <c r="I10" s="400">
        <f>'Uitslag sorteren'!P11</f>
        <v>0</v>
      </c>
      <c r="J10" s="212">
        <f>'Uitslag sorteren'!Q11</f>
        <v>0</v>
      </c>
      <c r="K10" s="216">
        <f>'Uitslag sorteren'!R11</f>
        <v>0</v>
      </c>
      <c r="L10" s="396">
        <f>'Uitslag sorteren'!S11</f>
        <v>0</v>
      </c>
      <c r="M10" s="212">
        <f>'Uitslag sorteren'!T11</f>
        <v>0</v>
      </c>
      <c r="N10" s="216">
        <f>'Uitslag sorteren'!U11</f>
        <v>0</v>
      </c>
      <c r="O10" s="400">
        <f>'Uitslag sorteren'!W11</f>
        <v>0</v>
      </c>
      <c r="P10" s="212">
        <f>'Uitslag sorteren'!X11</f>
        <v>0</v>
      </c>
      <c r="Q10" s="216">
        <f>'Uitslag sorteren'!Y11</f>
        <v>0</v>
      </c>
      <c r="R10" s="400">
        <f>'Uitslag sorteren'!AB11</f>
        <v>0</v>
      </c>
      <c r="S10" s="212">
        <f>'Uitslag sorteren'!AC11</f>
        <v>0</v>
      </c>
      <c r="T10" s="216">
        <f>'Uitslag sorteren'!AD11</f>
        <v>0</v>
      </c>
      <c r="U10" s="400">
        <f>'Uitslag sorteren'!AG11</f>
        <v>0</v>
      </c>
      <c r="V10" s="212">
        <f>'Uitslag sorteren'!AH11</f>
        <v>0</v>
      </c>
      <c r="W10" s="495">
        <f>'Uitslag sorteren'!AI11</f>
        <v>0</v>
      </c>
    </row>
    <row r="11" spans="1:23" x14ac:dyDescent="0.2">
      <c r="A11" s="205">
        <f>'Uitslag sorteren'!B12</f>
        <v>0</v>
      </c>
      <c r="B11" s="206">
        <f>'Uitslag sorteren'!C12</f>
        <v>0</v>
      </c>
      <c r="C11" s="207" t="str">
        <f>'Uitslag sorteren'!D12</f>
        <v xml:space="preserve"> </v>
      </c>
      <c r="D11" s="205">
        <f>'Uitslag sorteren'!E12</f>
        <v>0</v>
      </c>
      <c r="E11" s="208">
        <f>'Uitslag sorteren'!F12</f>
        <v>0</v>
      </c>
      <c r="F11" s="208">
        <f>'Uitslag sorteren'!G12</f>
        <v>0</v>
      </c>
      <c r="G11" s="208">
        <f>'Uitslag sorteren'!H12</f>
        <v>0</v>
      </c>
      <c r="H11" s="210"/>
      <c r="I11" s="400">
        <f>'Uitslag sorteren'!P12</f>
        <v>0</v>
      </c>
      <c r="J11" s="212">
        <f>'Uitslag sorteren'!Q12</f>
        <v>0</v>
      </c>
      <c r="K11" s="216">
        <f>'Uitslag sorteren'!R12</f>
        <v>0</v>
      </c>
      <c r="L11" s="396">
        <f>'Uitslag sorteren'!S12</f>
        <v>0</v>
      </c>
      <c r="M11" s="212">
        <f>'Uitslag sorteren'!T12</f>
        <v>0</v>
      </c>
      <c r="N11" s="216">
        <f>'Uitslag sorteren'!U12</f>
        <v>0</v>
      </c>
      <c r="O11" s="400">
        <f>'Uitslag sorteren'!W12</f>
        <v>0</v>
      </c>
      <c r="P11" s="212">
        <f>'Uitslag sorteren'!X12</f>
        <v>0</v>
      </c>
      <c r="Q11" s="216">
        <f>'Uitslag sorteren'!Y12</f>
        <v>0</v>
      </c>
      <c r="R11" s="400">
        <f>'Uitslag sorteren'!AB12</f>
        <v>0</v>
      </c>
      <c r="S11" s="212">
        <f>'Uitslag sorteren'!AC12</f>
        <v>0</v>
      </c>
      <c r="T11" s="216">
        <f>'Uitslag sorteren'!AD12</f>
        <v>0</v>
      </c>
      <c r="U11" s="400">
        <f>'Uitslag sorteren'!AG12</f>
        <v>0</v>
      </c>
      <c r="V11" s="212">
        <f>'Uitslag sorteren'!AH12</f>
        <v>0</v>
      </c>
      <c r="W11" s="495">
        <f>'Uitslag sorteren'!AI12</f>
        <v>0</v>
      </c>
    </row>
    <row r="12" spans="1:23" x14ac:dyDescent="0.2">
      <c r="A12" s="205">
        <f>'Uitslag sorteren'!B13</f>
        <v>0</v>
      </c>
      <c r="B12" s="206">
        <f>'Uitslag sorteren'!C13</f>
        <v>0</v>
      </c>
      <c r="C12" s="207" t="str">
        <f>'Uitslag sorteren'!D13</f>
        <v xml:space="preserve"> </v>
      </c>
      <c r="D12" s="205">
        <f>'Uitslag sorteren'!E13</f>
        <v>0</v>
      </c>
      <c r="E12" s="208">
        <f>'Uitslag sorteren'!F13</f>
        <v>0</v>
      </c>
      <c r="F12" s="208">
        <f>'Uitslag sorteren'!G13</f>
        <v>0</v>
      </c>
      <c r="G12" s="208">
        <f>'Uitslag sorteren'!H13</f>
        <v>0</v>
      </c>
      <c r="H12" s="210"/>
      <c r="I12" s="400">
        <f>'Uitslag sorteren'!P13</f>
        <v>0</v>
      </c>
      <c r="J12" s="212">
        <f>'Uitslag sorteren'!Q13</f>
        <v>0</v>
      </c>
      <c r="K12" s="216">
        <f>'Uitslag sorteren'!R13</f>
        <v>0</v>
      </c>
      <c r="L12" s="396">
        <f>'Uitslag sorteren'!S13</f>
        <v>0</v>
      </c>
      <c r="M12" s="212">
        <f>'Uitslag sorteren'!T13</f>
        <v>0</v>
      </c>
      <c r="N12" s="216">
        <f>'Uitslag sorteren'!U13</f>
        <v>0</v>
      </c>
      <c r="O12" s="400">
        <f>'Uitslag sorteren'!W13</f>
        <v>0</v>
      </c>
      <c r="P12" s="212">
        <f>'Uitslag sorteren'!X13</f>
        <v>0</v>
      </c>
      <c r="Q12" s="216">
        <f>'Uitslag sorteren'!Y13</f>
        <v>0</v>
      </c>
      <c r="R12" s="400">
        <f>'Uitslag sorteren'!AB13</f>
        <v>0</v>
      </c>
      <c r="S12" s="212">
        <f>'Uitslag sorteren'!AC13</f>
        <v>0</v>
      </c>
      <c r="T12" s="216">
        <f>'Uitslag sorteren'!AD13</f>
        <v>0</v>
      </c>
      <c r="U12" s="400">
        <f>'Uitslag sorteren'!AG13</f>
        <v>0</v>
      </c>
      <c r="V12" s="212">
        <f>'Uitslag sorteren'!AH13</f>
        <v>0</v>
      </c>
      <c r="W12" s="495">
        <f>'Uitslag sorteren'!AI13</f>
        <v>0</v>
      </c>
    </row>
    <row r="13" spans="1:23" x14ac:dyDescent="0.2">
      <c r="A13" s="205">
        <f>'Uitslag sorteren'!B14</f>
        <v>0</v>
      </c>
      <c r="B13" s="206">
        <f>'Uitslag sorteren'!C14</f>
        <v>0</v>
      </c>
      <c r="C13" s="207" t="str">
        <f>'Uitslag sorteren'!D14</f>
        <v xml:space="preserve"> </v>
      </c>
      <c r="D13" s="205">
        <f>'Uitslag sorteren'!E14</f>
        <v>0</v>
      </c>
      <c r="E13" s="208">
        <f>'Uitslag sorteren'!F14</f>
        <v>0</v>
      </c>
      <c r="F13" s="208">
        <f>'Uitslag sorteren'!G14</f>
        <v>0</v>
      </c>
      <c r="G13" s="208">
        <f>'Uitslag sorteren'!H14</f>
        <v>0</v>
      </c>
      <c r="H13" s="210"/>
      <c r="I13" s="400">
        <f>'Uitslag sorteren'!P14</f>
        <v>0</v>
      </c>
      <c r="J13" s="212">
        <f>'Uitslag sorteren'!Q14</f>
        <v>0</v>
      </c>
      <c r="K13" s="216">
        <f>'Uitslag sorteren'!R14</f>
        <v>0</v>
      </c>
      <c r="L13" s="396">
        <f>'Uitslag sorteren'!S14</f>
        <v>0</v>
      </c>
      <c r="M13" s="212">
        <f>'Uitslag sorteren'!T14</f>
        <v>0</v>
      </c>
      <c r="N13" s="216">
        <f>'Uitslag sorteren'!U14</f>
        <v>0</v>
      </c>
      <c r="O13" s="400">
        <f>'Uitslag sorteren'!W14</f>
        <v>0</v>
      </c>
      <c r="P13" s="212">
        <f>'Uitslag sorteren'!X14</f>
        <v>0</v>
      </c>
      <c r="Q13" s="216">
        <f>'Uitslag sorteren'!Y14</f>
        <v>0</v>
      </c>
      <c r="R13" s="400">
        <f>'Uitslag sorteren'!AB14</f>
        <v>0</v>
      </c>
      <c r="S13" s="212">
        <f>'Uitslag sorteren'!AC14</f>
        <v>0</v>
      </c>
      <c r="T13" s="216">
        <f>'Uitslag sorteren'!AD14</f>
        <v>0</v>
      </c>
      <c r="U13" s="400">
        <f>'Uitslag sorteren'!AG14</f>
        <v>0</v>
      </c>
      <c r="V13" s="212">
        <f>'Uitslag sorteren'!AH14</f>
        <v>0</v>
      </c>
      <c r="W13" s="495">
        <f>'Uitslag sorteren'!AI14</f>
        <v>0</v>
      </c>
    </row>
    <row r="14" spans="1:23" x14ac:dyDescent="0.2">
      <c r="A14" s="205">
        <f>'Uitslag sorteren'!B15</f>
        <v>0</v>
      </c>
      <c r="B14" s="206">
        <f>'Uitslag sorteren'!C15</f>
        <v>0</v>
      </c>
      <c r="C14" s="207" t="str">
        <f>'Uitslag sorteren'!D15</f>
        <v xml:space="preserve"> </v>
      </c>
      <c r="D14" s="205">
        <f>'Uitslag sorteren'!E15</f>
        <v>0</v>
      </c>
      <c r="E14" s="208">
        <f>'Uitslag sorteren'!F15</f>
        <v>0</v>
      </c>
      <c r="F14" s="208">
        <f>'Uitslag sorteren'!G15</f>
        <v>0</v>
      </c>
      <c r="G14" s="208">
        <f>'Uitslag sorteren'!H15</f>
        <v>0</v>
      </c>
      <c r="H14" s="210"/>
      <c r="I14" s="400">
        <f>'Uitslag sorteren'!P15</f>
        <v>0</v>
      </c>
      <c r="J14" s="212">
        <f>'Uitslag sorteren'!Q15</f>
        <v>0</v>
      </c>
      <c r="K14" s="216">
        <f>'Uitslag sorteren'!R15</f>
        <v>0</v>
      </c>
      <c r="L14" s="396">
        <f>'Uitslag sorteren'!S15</f>
        <v>0</v>
      </c>
      <c r="M14" s="212">
        <f>'Uitslag sorteren'!T15</f>
        <v>0</v>
      </c>
      <c r="N14" s="216">
        <f>'Uitslag sorteren'!U15</f>
        <v>0</v>
      </c>
      <c r="O14" s="400">
        <f>'Uitslag sorteren'!W15</f>
        <v>0</v>
      </c>
      <c r="P14" s="212">
        <f>'Uitslag sorteren'!X15</f>
        <v>0</v>
      </c>
      <c r="Q14" s="216">
        <f>'Uitslag sorteren'!Y15</f>
        <v>0</v>
      </c>
      <c r="R14" s="400">
        <f>'Uitslag sorteren'!AB15</f>
        <v>0</v>
      </c>
      <c r="S14" s="212">
        <f>'Uitslag sorteren'!AC15</f>
        <v>0</v>
      </c>
      <c r="T14" s="216">
        <f>'Uitslag sorteren'!AD15</f>
        <v>0</v>
      </c>
      <c r="U14" s="400">
        <f>'Uitslag sorteren'!AG15</f>
        <v>0</v>
      </c>
      <c r="V14" s="212">
        <f>'Uitslag sorteren'!AH15</f>
        <v>0</v>
      </c>
      <c r="W14" s="495">
        <f>'Uitslag sorteren'!AI15</f>
        <v>0</v>
      </c>
    </row>
    <row r="15" spans="1:23" x14ac:dyDescent="0.2">
      <c r="A15" s="205">
        <f>'Uitslag sorteren'!B16</f>
        <v>0</v>
      </c>
      <c r="B15" s="206">
        <f>'Uitslag sorteren'!C16</f>
        <v>0</v>
      </c>
      <c r="C15" s="207" t="str">
        <f>'Uitslag sorteren'!D16</f>
        <v xml:space="preserve"> </v>
      </c>
      <c r="D15" s="205">
        <f>'Uitslag sorteren'!E16</f>
        <v>0</v>
      </c>
      <c r="E15" s="208">
        <f>'Uitslag sorteren'!F16</f>
        <v>0</v>
      </c>
      <c r="F15" s="208">
        <f>'Uitslag sorteren'!G16</f>
        <v>0</v>
      </c>
      <c r="G15" s="208">
        <f>'Uitslag sorteren'!H16</f>
        <v>0</v>
      </c>
      <c r="H15" s="210"/>
      <c r="I15" s="400">
        <f>'Uitslag sorteren'!P16</f>
        <v>0</v>
      </c>
      <c r="J15" s="212">
        <f>'Uitslag sorteren'!Q16</f>
        <v>0</v>
      </c>
      <c r="K15" s="216">
        <f>'Uitslag sorteren'!R16</f>
        <v>0</v>
      </c>
      <c r="L15" s="396">
        <f>'Uitslag sorteren'!S16</f>
        <v>0</v>
      </c>
      <c r="M15" s="212">
        <f>'Uitslag sorteren'!T16</f>
        <v>0</v>
      </c>
      <c r="N15" s="216">
        <f>'Uitslag sorteren'!U16</f>
        <v>0</v>
      </c>
      <c r="O15" s="400">
        <f>'Uitslag sorteren'!W16</f>
        <v>0</v>
      </c>
      <c r="P15" s="212">
        <f>'Uitslag sorteren'!X16</f>
        <v>0</v>
      </c>
      <c r="Q15" s="216">
        <f>'Uitslag sorteren'!Y16</f>
        <v>0</v>
      </c>
      <c r="R15" s="400">
        <f>'Uitslag sorteren'!AB16</f>
        <v>0</v>
      </c>
      <c r="S15" s="212">
        <f>'Uitslag sorteren'!AC16</f>
        <v>0</v>
      </c>
      <c r="T15" s="216">
        <f>'Uitslag sorteren'!AD16</f>
        <v>0</v>
      </c>
      <c r="U15" s="400">
        <f>'Uitslag sorteren'!AG16</f>
        <v>0</v>
      </c>
      <c r="V15" s="212">
        <f>'Uitslag sorteren'!AH16</f>
        <v>0</v>
      </c>
      <c r="W15" s="495">
        <f>'Uitslag sorteren'!AI16</f>
        <v>0</v>
      </c>
    </row>
    <row r="16" spans="1:23" x14ac:dyDescent="0.2">
      <c r="A16" s="304">
        <f>'Uitslag sorteren'!B17</f>
        <v>0</v>
      </c>
      <c r="B16" s="305">
        <f>'Uitslag sorteren'!C17</f>
        <v>0</v>
      </c>
      <c r="C16" s="306" t="str">
        <f>'Uitslag sorteren'!D17</f>
        <v xml:space="preserve"> </v>
      </c>
      <c r="D16" s="304">
        <f>'Uitslag sorteren'!E17</f>
        <v>0</v>
      </c>
      <c r="E16" s="307">
        <f>'Uitslag sorteren'!F17</f>
        <v>0</v>
      </c>
      <c r="F16" s="307">
        <f>'Uitslag sorteren'!G17</f>
        <v>0</v>
      </c>
      <c r="G16" s="307">
        <f>'Uitslag sorteren'!H17</f>
        <v>0</v>
      </c>
      <c r="H16" s="308"/>
      <c r="I16" s="401">
        <f>'Uitslag sorteren'!P17</f>
        <v>0</v>
      </c>
      <c r="J16" s="309">
        <f>'Uitslag sorteren'!Q17</f>
        <v>0</v>
      </c>
      <c r="K16" s="310">
        <f>'Uitslag sorteren'!R17</f>
        <v>0</v>
      </c>
      <c r="L16" s="397">
        <f>'Uitslag sorteren'!S17</f>
        <v>0</v>
      </c>
      <c r="M16" s="309">
        <f>'Uitslag sorteren'!T17</f>
        <v>0</v>
      </c>
      <c r="N16" s="310">
        <f>'Uitslag sorteren'!U17</f>
        <v>0</v>
      </c>
      <c r="O16" s="401">
        <f>'Uitslag sorteren'!W17</f>
        <v>0</v>
      </c>
      <c r="P16" s="309">
        <f>'Uitslag sorteren'!X17</f>
        <v>0</v>
      </c>
      <c r="Q16" s="310">
        <f>'Uitslag sorteren'!Y17</f>
        <v>0</v>
      </c>
      <c r="R16" s="401">
        <f>'Uitslag sorteren'!AB17</f>
        <v>0</v>
      </c>
      <c r="S16" s="309">
        <f>'Uitslag sorteren'!AC17</f>
        <v>0</v>
      </c>
      <c r="T16" s="310">
        <f>'Uitslag sorteren'!AD17</f>
        <v>0</v>
      </c>
      <c r="U16" s="401">
        <f>'Uitslag sorteren'!AG17</f>
        <v>0</v>
      </c>
      <c r="V16" s="309">
        <f>'Uitslag sorteren'!AH17</f>
        <v>0</v>
      </c>
      <c r="W16" s="496">
        <f>'Uitslag sorteren'!AI17</f>
        <v>0</v>
      </c>
    </row>
    <row r="17" spans="1:26" x14ac:dyDescent="0.2">
      <c r="A17" s="297">
        <f>'Uitslag sorteren'!B18</f>
        <v>4</v>
      </c>
      <c r="B17" s="295" t="str">
        <f>'Uitslag sorteren'!C18</f>
        <v>Jelissa Binnekamp</v>
      </c>
      <c r="C17" s="296" t="str">
        <f>'Uitslag sorteren'!D18</f>
        <v>Olvo Wezep</v>
      </c>
      <c r="D17" s="297" t="str">
        <f>'Uitslag sorteren'!E18</f>
        <v>.</v>
      </c>
      <c r="E17" s="294" t="str">
        <f>'Uitslag sorteren'!F18</f>
        <v>pre pre instap 2</v>
      </c>
      <c r="F17" s="294" t="str">
        <f>'Uitslag sorteren'!G18</f>
        <v>D4</v>
      </c>
      <c r="G17" s="294">
        <f>'Uitslag sorteren'!H18</f>
        <v>0</v>
      </c>
      <c r="H17" s="298"/>
      <c r="I17" s="402">
        <f>'Uitslag sorteren'!P18</f>
        <v>4.5</v>
      </c>
      <c r="J17" s="299">
        <f>'Uitslag sorteren'!Q18</f>
        <v>12.5</v>
      </c>
      <c r="K17" s="300">
        <f>'Uitslag sorteren'!R18</f>
        <v>0</v>
      </c>
      <c r="L17" s="398">
        <f>'Uitslag sorteren'!S18</f>
        <v>4.5</v>
      </c>
      <c r="M17" s="299">
        <f>'Uitslag sorteren'!T18</f>
        <v>13</v>
      </c>
      <c r="N17" s="300">
        <f>'Uitslag sorteren'!U18</f>
        <v>0</v>
      </c>
      <c r="O17" s="402">
        <f>'Uitslag sorteren'!W18</f>
        <v>4.2</v>
      </c>
      <c r="P17" s="299">
        <f>'Uitslag sorteren'!X18</f>
        <v>7.7</v>
      </c>
      <c r="Q17" s="300">
        <f>'Uitslag sorteren'!Y18</f>
        <v>0</v>
      </c>
      <c r="R17" s="402">
        <f>'Uitslag sorteren'!AB18</f>
        <v>4.5</v>
      </c>
      <c r="S17" s="299">
        <f>'Uitslag sorteren'!AC18</f>
        <v>8.5</v>
      </c>
      <c r="T17" s="300">
        <f>'Uitslag sorteren'!AD18</f>
        <v>0</v>
      </c>
      <c r="U17" s="402">
        <f>'Uitslag sorteren'!AG18</f>
        <v>4.5</v>
      </c>
      <c r="V17" s="299">
        <f>'Uitslag sorteren'!AH18</f>
        <v>8.5</v>
      </c>
      <c r="W17" s="497">
        <f>'Uitslag sorteren'!AI18</f>
        <v>0</v>
      </c>
    </row>
    <row r="18" spans="1:26" x14ac:dyDescent="0.2">
      <c r="A18" s="205">
        <f>'Uitslag sorteren'!B19</f>
        <v>5</v>
      </c>
      <c r="B18" s="206" t="str">
        <f>'Uitslag sorteren'!C19</f>
        <v>Amber van Nieuwenhoven</v>
      </c>
      <c r="C18" s="207" t="str">
        <f>'Uitslag sorteren'!D19</f>
        <v>Olvo Wezep</v>
      </c>
      <c r="D18" s="205" t="str">
        <f>'Uitslag sorteren'!E19</f>
        <v>.</v>
      </c>
      <c r="E18" s="208" t="str">
        <f>'Uitslag sorteren'!F19</f>
        <v>pre pre instap 2</v>
      </c>
      <c r="F18" s="208" t="str">
        <f>'Uitslag sorteren'!G19</f>
        <v>D4</v>
      </c>
      <c r="G18" s="208">
        <f>'Uitslag sorteren'!H19</f>
        <v>0</v>
      </c>
      <c r="H18" s="210"/>
      <c r="I18" s="400">
        <f>'Uitslag sorteren'!P19</f>
        <v>4.5</v>
      </c>
      <c r="J18" s="212">
        <f>'Uitslag sorteren'!Q19</f>
        <v>13.5</v>
      </c>
      <c r="K18" s="216">
        <f>'Uitslag sorteren'!R19</f>
        <v>0</v>
      </c>
      <c r="L18" s="396">
        <f>'Uitslag sorteren'!S19</f>
        <v>4.5</v>
      </c>
      <c r="M18" s="212">
        <f>'Uitslag sorteren'!T19</f>
        <v>12.5</v>
      </c>
      <c r="N18" s="216">
        <f>'Uitslag sorteren'!U19</f>
        <v>0</v>
      </c>
      <c r="O18" s="400">
        <f>'Uitslag sorteren'!W19</f>
        <v>4.5</v>
      </c>
      <c r="P18" s="212">
        <f>'Uitslag sorteren'!X19</f>
        <v>8.1</v>
      </c>
      <c r="Q18" s="216">
        <f>'Uitslag sorteren'!Y19</f>
        <v>0</v>
      </c>
      <c r="R18" s="400">
        <f>'Uitslag sorteren'!AB19</f>
        <v>4.5</v>
      </c>
      <c r="S18" s="212">
        <f>'Uitslag sorteren'!AC19</f>
        <v>8.5</v>
      </c>
      <c r="T18" s="216">
        <f>'Uitslag sorteren'!AD19</f>
        <v>0</v>
      </c>
      <c r="U18" s="400">
        <f>'Uitslag sorteren'!AG19</f>
        <v>4.8</v>
      </c>
      <c r="V18" s="212">
        <f>'Uitslag sorteren'!AH19</f>
        <v>8.6999999999999993</v>
      </c>
      <c r="W18" s="495">
        <f>'Uitslag sorteren'!AI19</f>
        <v>0</v>
      </c>
    </row>
    <row r="19" spans="1:26" x14ac:dyDescent="0.2">
      <c r="A19" s="205">
        <f>'Uitslag sorteren'!B20</f>
        <v>6</v>
      </c>
      <c r="B19" s="206" t="str">
        <f>'Uitslag sorteren'!C20</f>
        <v>Eline Ersieck</v>
      </c>
      <c r="C19" s="207" t="str">
        <f>'Uitslag sorteren'!D20</f>
        <v>Olvo Wezep</v>
      </c>
      <c r="D19" s="205" t="str">
        <f>'Uitslag sorteren'!E20</f>
        <v>.</v>
      </c>
      <c r="E19" s="208" t="str">
        <f>'Uitslag sorteren'!F20</f>
        <v>pre pre instap 2</v>
      </c>
      <c r="F19" s="208" t="str">
        <f>'Uitslag sorteren'!G20</f>
        <v>D4</v>
      </c>
      <c r="G19" s="208">
        <f>'Uitslag sorteren'!H20</f>
        <v>0</v>
      </c>
      <c r="H19" s="210"/>
      <c r="I19" s="400">
        <f>'Uitslag sorteren'!P20</f>
        <v>4.5</v>
      </c>
      <c r="J19" s="212">
        <f>'Uitslag sorteren'!Q20</f>
        <v>13.5</v>
      </c>
      <c r="K19" s="216">
        <f>'Uitslag sorteren'!R20</f>
        <v>0</v>
      </c>
      <c r="L19" s="396">
        <f>'Uitslag sorteren'!S20</f>
        <v>4.5</v>
      </c>
      <c r="M19" s="212">
        <f>'Uitslag sorteren'!T20</f>
        <v>13.4</v>
      </c>
      <c r="N19" s="216">
        <f>'Uitslag sorteren'!U20</f>
        <v>0</v>
      </c>
      <c r="O19" s="400">
        <f>'Uitslag sorteren'!W20</f>
        <v>5.0999999999999996</v>
      </c>
      <c r="P19" s="212">
        <f>'Uitslag sorteren'!X20</f>
        <v>9.3000000000000007</v>
      </c>
      <c r="Q19" s="216">
        <f>'Uitslag sorteren'!Y20</f>
        <v>0</v>
      </c>
      <c r="R19" s="400">
        <f>'Uitslag sorteren'!AB20</f>
        <v>5.4</v>
      </c>
      <c r="S19" s="212">
        <f>'Uitslag sorteren'!AC20</f>
        <v>8</v>
      </c>
      <c r="T19" s="216">
        <f>'Uitslag sorteren'!AD20</f>
        <v>0</v>
      </c>
      <c r="U19" s="400">
        <f>'Uitslag sorteren'!AG20</f>
        <v>4.8</v>
      </c>
      <c r="V19" s="212">
        <f>'Uitslag sorteren'!AH20</f>
        <v>8.9</v>
      </c>
      <c r="W19" s="495">
        <f>'Uitslag sorteren'!AI20</f>
        <v>0</v>
      </c>
    </row>
    <row r="20" spans="1:26" x14ac:dyDescent="0.2">
      <c r="A20" s="205">
        <f>'Uitslag sorteren'!B21</f>
        <v>7</v>
      </c>
      <c r="B20" s="206" t="str">
        <f>'Uitslag sorteren'!C21</f>
        <v>Romée Poortenaar</v>
      </c>
      <c r="C20" s="465" t="str">
        <f>'Uitslag sorteren'!D21</f>
        <v>Olvo Wezep</v>
      </c>
      <c r="D20" s="205" t="str">
        <f>'Uitslag sorteren'!E21</f>
        <v>.</v>
      </c>
      <c r="E20" s="208" t="str">
        <f>'Uitslag sorteren'!F21</f>
        <v>pre pre instap 2</v>
      </c>
      <c r="F20" s="208" t="str">
        <f>'Uitslag sorteren'!G21</f>
        <v>D4</v>
      </c>
      <c r="G20" s="208">
        <f>'Uitslag sorteren'!H21</f>
        <v>0</v>
      </c>
      <c r="H20" s="210"/>
      <c r="I20" s="400">
        <f>'Uitslag sorteren'!P21</f>
        <v>4.5</v>
      </c>
      <c r="J20" s="212">
        <f>'Uitslag sorteren'!Q21</f>
        <v>12.5</v>
      </c>
      <c r="K20" s="216">
        <f>'Uitslag sorteren'!R21</f>
        <v>0</v>
      </c>
      <c r="L20" s="396">
        <f>'Uitslag sorteren'!S21</f>
        <v>4.5</v>
      </c>
      <c r="M20" s="212">
        <f>'Uitslag sorteren'!T21</f>
        <v>12.5</v>
      </c>
      <c r="N20" s="216">
        <f>'Uitslag sorteren'!U21</f>
        <v>0</v>
      </c>
      <c r="O20" s="400">
        <f>'Uitslag sorteren'!W21</f>
        <v>5.4</v>
      </c>
      <c r="P20" s="212">
        <f>'Uitslag sorteren'!X21</f>
        <v>7.1</v>
      </c>
      <c r="Q20" s="216">
        <f>'Uitslag sorteren'!Y21</f>
        <v>0</v>
      </c>
      <c r="R20" s="400">
        <f>'Uitslag sorteren'!AB21</f>
        <v>4.5</v>
      </c>
      <c r="S20" s="212">
        <f>'Uitslag sorteren'!AC21</f>
        <v>7.5</v>
      </c>
      <c r="T20" s="216">
        <f>'Uitslag sorteren'!AD21</f>
        <v>0</v>
      </c>
      <c r="U20" s="400">
        <f>'Uitslag sorteren'!AG21</f>
        <v>4.8</v>
      </c>
      <c r="V20" s="212">
        <f>'Uitslag sorteren'!AH21</f>
        <v>8</v>
      </c>
      <c r="W20" s="495">
        <f>'Uitslag sorteren'!AI21</f>
        <v>0</v>
      </c>
    </row>
    <row r="21" spans="1:26" x14ac:dyDescent="0.2">
      <c r="A21" s="205">
        <f>'Uitslag sorteren'!B22</f>
        <v>0</v>
      </c>
      <c r="B21" s="206">
        <f>'Uitslag sorteren'!C22</f>
        <v>0</v>
      </c>
      <c r="C21" s="207" t="str">
        <f>'Uitslag sorteren'!D22</f>
        <v xml:space="preserve"> </v>
      </c>
      <c r="D21" s="205">
        <f>'Uitslag sorteren'!E22</f>
        <v>0</v>
      </c>
      <c r="E21" s="208">
        <f>'Uitslag sorteren'!F22</f>
        <v>0</v>
      </c>
      <c r="F21" s="208">
        <f>'Uitslag sorteren'!G22</f>
        <v>0</v>
      </c>
      <c r="G21" s="208">
        <f>'Uitslag sorteren'!H22</f>
        <v>0</v>
      </c>
      <c r="H21" s="210"/>
      <c r="I21" s="400">
        <f>'Uitslag sorteren'!P22</f>
        <v>0</v>
      </c>
      <c r="J21" s="212">
        <f>'Uitslag sorteren'!Q22</f>
        <v>0</v>
      </c>
      <c r="K21" s="216">
        <f>'Uitslag sorteren'!R22</f>
        <v>0</v>
      </c>
      <c r="L21" s="396">
        <f>'Uitslag sorteren'!S22</f>
        <v>0</v>
      </c>
      <c r="M21" s="212">
        <f>'Uitslag sorteren'!T22</f>
        <v>0</v>
      </c>
      <c r="N21" s="216">
        <f>'Uitslag sorteren'!U22</f>
        <v>0</v>
      </c>
      <c r="O21" s="400">
        <f>'Uitslag sorteren'!W22</f>
        <v>0</v>
      </c>
      <c r="P21" s="212">
        <f>'Uitslag sorteren'!X22</f>
        <v>0</v>
      </c>
      <c r="Q21" s="216">
        <f>'Uitslag sorteren'!Y22</f>
        <v>0</v>
      </c>
      <c r="R21" s="400">
        <f>'Uitslag sorteren'!AB22</f>
        <v>0</v>
      </c>
      <c r="S21" s="212">
        <f>'Uitslag sorteren'!AC22</f>
        <v>0</v>
      </c>
      <c r="T21" s="216">
        <f>'Uitslag sorteren'!AD22</f>
        <v>0</v>
      </c>
      <c r="U21" s="400">
        <f>'Uitslag sorteren'!AG22</f>
        <v>0</v>
      </c>
      <c r="V21" s="212">
        <f>'Uitslag sorteren'!AH22</f>
        <v>0</v>
      </c>
      <c r="W21" s="495">
        <f>'Uitslag sorteren'!AI22</f>
        <v>0</v>
      </c>
    </row>
    <row r="22" spans="1:26" x14ac:dyDescent="0.2">
      <c r="A22" s="205">
        <f>'Uitslag sorteren'!B23</f>
        <v>0</v>
      </c>
      <c r="B22" s="206">
        <f>'Uitslag sorteren'!C23</f>
        <v>0</v>
      </c>
      <c r="C22" s="207" t="str">
        <f>'Uitslag sorteren'!D23</f>
        <v xml:space="preserve"> </v>
      </c>
      <c r="D22" s="205">
        <f>'Uitslag sorteren'!E23</f>
        <v>0</v>
      </c>
      <c r="E22" s="208">
        <f>'Uitslag sorteren'!F23</f>
        <v>0</v>
      </c>
      <c r="F22" s="208">
        <f>'Uitslag sorteren'!G23</f>
        <v>0</v>
      </c>
      <c r="G22" s="208">
        <f>'Uitslag sorteren'!H23</f>
        <v>0</v>
      </c>
      <c r="H22" s="210"/>
      <c r="I22" s="400">
        <f>'Uitslag sorteren'!P23</f>
        <v>0</v>
      </c>
      <c r="J22" s="212">
        <f>'Uitslag sorteren'!Q23</f>
        <v>0</v>
      </c>
      <c r="K22" s="216">
        <f>'Uitslag sorteren'!R23</f>
        <v>0</v>
      </c>
      <c r="L22" s="396">
        <f>'Uitslag sorteren'!S23</f>
        <v>0</v>
      </c>
      <c r="M22" s="212">
        <f>'Uitslag sorteren'!T23</f>
        <v>0</v>
      </c>
      <c r="N22" s="216">
        <f>'Uitslag sorteren'!U23</f>
        <v>0</v>
      </c>
      <c r="O22" s="400">
        <f>'Uitslag sorteren'!W23</f>
        <v>0</v>
      </c>
      <c r="P22" s="212">
        <f>'Uitslag sorteren'!X23</f>
        <v>0</v>
      </c>
      <c r="Q22" s="216">
        <f>'Uitslag sorteren'!Y23</f>
        <v>0</v>
      </c>
      <c r="R22" s="400">
        <f>'Uitslag sorteren'!AB23</f>
        <v>0</v>
      </c>
      <c r="S22" s="212">
        <f>'Uitslag sorteren'!AC23</f>
        <v>0</v>
      </c>
      <c r="T22" s="216">
        <f>'Uitslag sorteren'!AD23</f>
        <v>0</v>
      </c>
      <c r="U22" s="400">
        <f>'Uitslag sorteren'!AG23</f>
        <v>0</v>
      </c>
      <c r="V22" s="212">
        <f>'Uitslag sorteren'!AH23</f>
        <v>0</v>
      </c>
      <c r="W22" s="495">
        <f>'Uitslag sorteren'!AI23</f>
        <v>0</v>
      </c>
    </row>
    <row r="23" spans="1:26" x14ac:dyDescent="0.2">
      <c r="A23" s="205">
        <f>'Uitslag sorteren'!B24</f>
        <v>0</v>
      </c>
      <c r="B23" s="206">
        <f>'Uitslag sorteren'!C24</f>
        <v>0</v>
      </c>
      <c r="C23" s="207" t="str">
        <f>'Uitslag sorteren'!D24</f>
        <v xml:space="preserve"> </v>
      </c>
      <c r="D23" s="205">
        <f>'Uitslag sorteren'!E24</f>
        <v>0</v>
      </c>
      <c r="E23" s="208">
        <f>'Uitslag sorteren'!F24</f>
        <v>0</v>
      </c>
      <c r="F23" s="208">
        <f>'Uitslag sorteren'!G24</f>
        <v>0</v>
      </c>
      <c r="G23" s="208">
        <f>'Uitslag sorteren'!H24</f>
        <v>0</v>
      </c>
      <c r="H23" s="210"/>
      <c r="I23" s="400">
        <f>'Uitslag sorteren'!P24</f>
        <v>0</v>
      </c>
      <c r="J23" s="212">
        <f>'Uitslag sorteren'!Q24</f>
        <v>0</v>
      </c>
      <c r="K23" s="216">
        <f>'Uitslag sorteren'!R24</f>
        <v>0</v>
      </c>
      <c r="L23" s="396">
        <f>'Uitslag sorteren'!S24</f>
        <v>0</v>
      </c>
      <c r="M23" s="212">
        <f>'Uitslag sorteren'!T24</f>
        <v>0</v>
      </c>
      <c r="N23" s="216">
        <f>'Uitslag sorteren'!U24</f>
        <v>0</v>
      </c>
      <c r="O23" s="400">
        <f>'Uitslag sorteren'!W24</f>
        <v>0</v>
      </c>
      <c r="P23" s="212">
        <f>'Uitslag sorteren'!X24</f>
        <v>0</v>
      </c>
      <c r="Q23" s="216">
        <f>'Uitslag sorteren'!Y24</f>
        <v>0</v>
      </c>
      <c r="R23" s="400">
        <f>'Uitslag sorteren'!AB24</f>
        <v>0</v>
      </c>
      <c r="S23" s="212">
        <f>'Uitslag sorteren'!AC24</f>
        <v>0</v>
      </c>
      <c r="T23" s="216">
        <f>'Uitslag sorteren'!AD24</f>
        <v>0</v>
      </c>
      <c r="U23" s="400">
        <f>'Uitslag sorteren'!AG24</f>
        <v>0</v>
      </c>
      <c r="V23" s="212">
        <f>'Uitslag sorteren'!AH24</f>
        <v>0</v>
      </c>
      <c r="W23" s="495">
        <f>'Uitslag sorteren'!AI24</f>
        <v>0</v>
      </c>
    </row>
    <row r="24" spans="1:26" x14ac:dyDescent="0.2">
      <c r="A24" s="205">
        <f>'Uitslag sorteren'!B25</f>
        <v>0</v>
      </c>
      <c r="B24" s="206">
        <f>'Uitslag sorteren'!C25</f>
        <v>0</v>
      </c>
      <c r="C24" s="207" t="str">
        <f>'Uitslag sorteren'!D25</f>
        <v xml:space="preserve"> </v>
      </c>
      <c r="D24" s="205">
        <f>'Uitslag sorteren'!E25</f>
        <v>0</v>
      </c>
      <c r="E24" s="208">
        <f>'Uitslag sorteren'!F25</f>
        <v>0</v>
      </c>
      <c r="F24" s="208">
        <f>'Uitslag sorteren'!G25</f>
        <v>0</v>
      </c>
      <c r="G24" s="208">
        <f>'Uitslag sorteren'!H25</f>
        <v>0</v>
      </c>
      <c r="H24" s="210"/>
      <c r="I24" s="400">
        <f>'Uitslag sorteren'!P25</f>
        <v>0</v>
      </c>
      <c r="J24" s="212">
        <f>'Uitslag sorteren'!Q25</f>
        <v>0</v>
      </c>
      <c r="K24" s="216">
        <f>'Uitslag sorteren'!R25</f>
        <v>0</v>
      </c>
      <c r="L24" s="396">
        <f>'Uitslag sorteren'!S25</f>
        <v>0</v>
      </c>
      <c r="M24" s="212">
        <f>'Uitslag sorteren'!T25</f>
        <v>0</v>
      </c>
      <c r="N24" s="216">
        <f>'Uitslag sorteren'!U25</f>
        <v>0</v>
      </c>
      <c r="O24" s="400">
        <f>'Uitslag sorteren'!W25</f>
        <v>0</v>
      </c>
      <c r="P24" s="212">
        <f>'Uitslag sorteren'!X25</f>
        <v>0</v>
      </c>
      <c r="Q24" s="216">
        <f>'Uitslag sorteren'!Y25</f>
        <v>0</v>
      </c>
      <c r="R24" s="400">
        <f>'Uitslag sorteren'!AB25</f>
        <v>0</v>
      </c>
      <c r="S24" s="212">
        <f>'Uitslag sorteren'!AC25</f>
        <v>0</v>
      </c>
      <c r="T24" s="216">
        <f>'Uitslag sorteren'!AD25</f>
        <v>0</v>
      </c>
      <c r="U24" s="400">
        <f>'Uitslag sorteren'!AG25</f>
        <v>0</v>
      </c>
      <c r="V24" s="212">
        <f>'Uitslag sorteren'!AH25</f>
        <v>0</v>
      </c>
      <c r="W24" s="495">
        <f>'Uitslag sorteren'!AI25</f>
        <v>0</v>
      </c>
    </row>
    <row r="25" spans="1:26" x14ac:dyDescent="0.2">
      <c r="A25" s="205">
        <f>'Uitslag sorteren'!B26</f>
        <v>0</v>
      </c>
      <c r="B25" s="206">
        <f>'Uitslag sorteren'!C26</f>
        <v>0</v>
      </c>
      <c r="C25" s="207" t="str">
        <f>'Uitslag sorteren'!D26</f>
        <v xml:space="preserve"> </v>
      </c>
      <c r="D25" s="205">
        <f>'Uitslag sorteren'!E26</f>
        <v>0</v>
      </c>
      <c r="E25" s="208">
        <f>'Uitslag sorteren'!F26</f>
        <v>0</v>
      </c>
      <c r="F25" s="208">
        <f>'Uitslag sorteren'!G26</f>
        <v>0</v>
      </c>
      <c r="G25" s="208">
        <f>'Uitslag sorteren'!H26</f>
        <v>0</v>
      </c>
      <c r="H25" s="210"/>
      <c r="I25" s="400">
        <f>'Uitslag sorteren'!P26</f>
        <v>0</v>
      </c>
      <c r="J25" s="212">
        <f>'Uitslag sorteren'!Q26</f>
        <v>0</v>
      </c>
      <c r="K25" s="216">
        <f>'Uitslag sorteren'!R26</f>
        <v>0</v>
      </c>
      <c r="L25" s="396">
        <f>'Uitslag sorteren'!S26</f>
        <v>0</v>
      </c>
      <c r="M25" s="212">
        <f>'Uitslag sorteren'!T26</f>
        <v>0</v>
      </c>
      <c r="N25" s="216">
        <f>'Uitslag sorteren'!U26</f>
        <v>0</v>
      </c>
      <c r="O25" s="400">
        <f>'Uitslag sorteren'!W26</f>
        <v>0</v>
      </c>
      <c r="P25" s="212">
        <f>'Uitslag sorteren'!X26</f>
        <v>0</v>
      </c>
      <c r="Q25" s="216">
        <f>'Uitslag sorteren'!Y26</f>
        <v>0</v>
      </c>
      <c r="R25" s="400">
        <f>'Uitslag sorteren'!AB26</f>
        <v>0</v>
      </c>
      <c r="S25" s="212">
        <f>'Uitslag sorteren'!AC26</f>
        <v>0</v>
      </c>
      <c r="T25" s="216">
        <f>'Uitslag sorteren'!AD26</f>
        <v>0</v>
      </c>
      <c r="U25" s="400">
        <f>'Uitslag sorteren'!AG26</f>
        <v>0</v>
      </c>
      <c r="V25" s="212">
        <f>'Uitslag sorteren'!AH26</f>
        <v>0</v>
      </c>
      <c r="W25" s="495">
        <f>'Uitslag sorteren'!AI26</f>
        <v>0</v>
      </c>
    </row>
    <row r="26" spans="1:26" x14ac:dyDescent="0.2">
      <c r="A26" s="205">
        <f>'Uitslag sorteren'!B27</f>
        <v>0</v>
      </c>
      <c r="B26" s="206">
        <f>'Uitslag sorteren'!C27</f>
        <v>0</v>
      </c>
      <c r="C26" s="207" t="str">
        <f>'Uitslag sorteren'!D27</f>
        <v xml:space="preserve"> </v>
      </c>
      <c r="D26" s="205">
        <f>'Uitslag sorteren'!E27</f>
        <v>0</v>
      </c>
      <c r="E26" s="208">
        <f>'Uitslag sorteren'!F27</f>
        <v>0</v>
      </c>
      <c r="F26" s="208">
        <f>'Uitslag sorteren'!G27</f>
        <v>0</v>
      </c>
      <c r="G26" s="208">
        <f>'Uitslag sorteren'!H27</f>
        <v>0</v>
      </c>
      <c r="H26" s="210"/>
      <c r="I26" s="400">
        <f>'Uitslag sorteren'!P27</f>
        <v>0</v>
      </c>
      <c r="J26" s="212">
        <f>'Uitslag sorteren'!Q27</f>
        <v>0</v>
      </c>
      <c r="K26" s="216">
        <f>'Uitslag sorteren'!R27</f>
        <v>0</v>
      </c>
      <c r="L26" s="396">
        <f>'Uitslag sorteren'!S27</f>
        <v>0</v>
      </c>
      <c r="M26" s="212">
        <f>'Uitslag sorteren'!T27</f>
        <v>0</v>
      </c>
      <c r="N26" s="216">
        <f>'Uitslag sorteren'!U27</f>
        <v>0</v>
      </c>
      <c r="O26" s="400">
        <f>'Uitslag sorteren'!W27</f>
        <v>0</v>
      </c>
      <c r="P26" s="212">
        <f>'Uitslag sorteren'!X27</f>
        <v>0</v>
      </c>
      <c r="Q26" s="216">
        <f>'Uitslag sorteren'!Y27</f>
        <v>0</v>
      </c>
      <c r="R26" s="400">
        <f>'Uitslag sorteren'!AB27</f>
        <v>0</v>
      </c>
      <c r="S26" s="212">
        <f>'Uitslag sorteren'!AC27</f>
        <v>0</v>
      </c>
      <c r="T26" s="216">
        <f>'Uitslag sorteren'!AD27</f>
        <v>0</v>
      </c>
      <c r="U26" s="400">
        <f>'Uitslag sorteren'!AG27</f>
        <v>0</v>
      </c>
      <c r="V26" s="212">
        <f>'Uitslag sorteren'!AH27</f>
        <v>0</v>
      </c>
      <c r="W26" s="495">
        <f>'Uitslag sorteren'!AI27</f>
        <v>0</v>
      </c>
    </row>
    <row r="27" spans="1:26" x14ac:dyDescent="0.2">
      <c r="A27" s="205">
        <f>'Uitslag sorteren'!B28</f>
        <v>0</v>
      </c>
      <c r="B27" s="206">
        <f>'Uitslag sorteren'!C28</f>
        <v>0</v>
      </c>
      <c r="C27" s="207" t="str">
        <f>'Uitslag sorteren'!D28</f>
        <v xml:space="preserve"> </v>
      </c>
      <c r="D27" s="205">
        <f>'Uitslag sorteren'!E28</f>
        <v>0</v>
      </c>
      <c r="E27" s="208">
        <f>'Uitslag sorteren'!F28</f>
        <v>0</v>
      </c>
      <c r="F27" s="208">
        <f>'Uitslag sorteren'!G28</f>
        <v>0</v>
      </c>
      <c r="G27" s="208">
        <f>'Uitslag sorteren'!H28</f>
        <v>0</v>
      </c>
      <c r="H27" s="210"/>
      <c r="I27" s="400">
        <f>'Uitslag sorteren'!P28</f>
        <v>0</v>
      </c>
      <c r="J27" s="212">
        <f>'Uitslag sorteren'!Q28</f>
        <v>0</v>
      </c>
      <c r="K27" s="216">
        <f>'Uitslag sorteren'!R28</f>
        <v>0</v>
      </c>
      <c r="L27" s="396">
        <f>'Uitslag sorteren'!S28</f>
        <v>0</v>
      </c>
      <c r="M27" s="212">
        <f>'Uitslag sorteren'!T28</f>
        <v>0</v>
      </c>
      <c r="N27" s="216">
        <f>'Uitslag sorteren'!U28</f>
        <v>0</v>
      </c>
      <c r="O27" s="400">
        <f>'Uitslag sorteren'!W28</f>
        <v>0</v>
      </c>
      <c r="P27" s="212">
        <f>'Uitslag sorteren'!X28</f>
        <v>0</v>
      </c>
      <c r="Q27" s="216">
        <f>'Uitslag sorteren'!Y28</f>
        <v>0</v>
      </c>
      <c r="R27" s="400">
        <f>'Uitslag sorteren'!AB28</f>
        <v>0</v>
      </c>
      <c r="S27" s="212">
        <f>'Uitslag sorteren'!AC28</f>
        <v>0</v>
      </c>
      <c r="T27" s="216">
        <f>'Uitslag sorteren'!AD28</f>
        <v>0</v>
      </c>
      <c r="U27" s="400">
        <f>'Uitslag sorteren'!AG28</f>
        <v>0</v>
      </c>
      <c r="V27" s="212">
        <f>'Uitslag sorteren'!AH28</f>
        <v>0</v>
      </c>
      <c r="W27" s="495">
        <f>'Uitslag sorteren'!AI28</f>
        <v>0</v>
      </c>
    </row>
    <row r="28" spans="1:26" s="124" customFormat="1" x14ac:dyDescent="0.2">
      <c r="A28" s="304">
        <f>'Uitslag sorteren'!B29</f>
        <v>0</v>
      </c>
      <c r="B28" s="305">
        <f>'Uitslag sorteren'!C29</f>
        <v>0</v>
      </c>
      <c r="C28" s="306" t="str">
        <f>'Uitslag sorteren'!D29</f>
        <v xml:space="preserve"> </v>
      </c>
      <c r="D28" s="304">
        <f>'Uitslag sorteren'!E29</f>
        <v>0</v>
      </c>
      <c r="E28" s="307">
        <f>'Uitslag sorteren'!F29</f>
        <v>0</v>
      </c>
      <c r="F28" s="307">
        <f>'Uitslag sorteren'!G29</f>
        <v>0</v>
      </c>
      <c r="G28" s="307">
        <f>'Uitslag sorteren'!H29</f>
        <v>0</v>
      </c>
      <c r="H28" s="308"/>
      <c r="I28" s="401">
        <f>'Uitslag sorteren'!P29</f>
        <v>0</v>
      </c>
      <c r="J28" s="309">
        <f>'Uitslag sorteren'!Q29</f>
        <v>0</v>
      </c>
      <c r="K28" s="310">
        <f>'Uitslag sorteren'!R29</f>
        <v>0</v>
      </c>
      <c r="L28" s="397">
        <f>'Uitslag sorteren'!S29</f>
        <v>0</v>
      </c>
      <c r="M28" s="309">
        <f>'Uitslag sorteren'!T29</f>
        <v>0</v>
      </c>
      <c r="N28" s="310">
        <f>'Uitslag sorteren'!U29</f>
        <v>0</v>
      </c>
      <c r="O28" s="401">
        <f>'Uitslag sorteren'!W29</f>
        <v>0</v>
      </c>
      <c r="P28" s="309">
        <f>'Uitslag sorteren'!X29</f>
        <v>0</v>
      </c>
      <c r="Q28" s="310">
        <f>'Uitslag sorteren'!Y29</f>
        <v>0</v>
      </c>
      <c r="R28" s="401">
        <f>'Uitslag sorteren'!AB29</f>
        <v>0</v>
      </c>
      <c r="S28" s="309">
        <f>'Uitslag sorteren'!AC29</f>
        <v>0</v>
      </c>
      <c r="T28" s="310">
        <f>'Uitslag sorteren'!AD29</f>
        <v>0</v>
      </c>
      <c r="U28" s="401">
        <f>'Uitslag sorteren'!AG29</f>
        <v>0</v>
      </c>
      <c r="V28" s="309">
        <f>'Uitslag sorteren'!AH29</f>
        <v>0</v>
      </c>
      <c r="W28" s="496">
        <f>'Uitslag sorteren'!AI29</f>
        <v>0</v>
      </c>
      <c r="X28" s="242"/>
      <c r="Y28" s="242"/>
      <c r="Z28" s="242"/>
    </row>
    <row r="29" spans="1:26" x14ac:dyDescent="0.2">
      <c r="A29" s="297">
        <f>'Uitslag sorteren'!B30</f>
        <v>8</v>
      </c>
      <c r="B29" s="295" t="str">
        <f>'Uitslag sorteren'!C30</f>
        <v>Guusje Brem</v>
      </c>
      <c r="C29" s="296" t="str">
        <f>'Uitslag sorteren'!D30</f>
        <v>Olvo Wezep</v>
      </c>
      <c r="D29" s="297" t="str">
        <f>'Uitslag sorteren'!E30</f>
        <v>.</v>
      </c>
      <c r="E29" s="294" t="str">
        <f>'Uitslag sorteren'!F30</f>
        <v>pre pre instap 2</v>
      </c>
      <c r="F29" s="294" t="str">
        <f>'Uitslag sorteren'!G30</f>
        <v>D4</v>
      </c>
      <c r="G29" s="294">
        <f>'Uitslag sorteren'!H30</f>
        <v>0</v>
      </c>
      <c r="H29" s="298"/>
      <c r="I29" s="402">
        <f>'Uitslag sorteren'!P30</f>
        <v>4.5</v>
      </c>
      <c r="J29" s="299">
        <f>'Uitslag sorteren'!Q30</f>
        <v>13.7</v>
      </c>
      <c r="K29" s="300">
        <f>'Uitslag sorteren'!R30</f>
        <v>0</v>
      </c>
      <c r="L29" s="398">
        <f>'Uitslag sorteren'!S30</f>
        <v>4.8</v>
      </c>
      <c r="M29" s="299">
        <f>'Uitslag sorteren'!T30</f>
        <v>13</v>
      </c>
      <c r="N29" s="300">
        <f>'Uitslag sorteren'!U30</f>
        <v>0</v>
      </c>
      <c r="O29" s="402">
        <f>'Uitslag sorteren'!W30</f>
        <v>4.2</v>
      </c>
      <c r="P29" s="299">
        <f>'Uitslag sorteren'!X30</f>
        <v>7.6</v>
      </c>
      <c r="Q29" s="300">
        <f>'Uitslag sorteren'!Y30</f>
        <v>0</v>
      </c>
      <c r="R29" s="402">
        <f>'Uitslag sorteren'!AB30</f>
        <v>5.4</v>
      </c>
      <c r="S29" s="299">
        <f>'Uitslag sorteren'!AC30</f>
        <v>5.8</v>
      </c>
      <c r="T29" s="300">
        <f>'Uitslag sorteren'!AD30</f>
        <v>0</v>
      </c>
      <c r="U29" s="402">
        <f>'Uitslag sorteren'!AG30</f>
        <v>4.8</v>
      </c>
      <c r="V29" s="299">
        <f>'Uitslag sorteren'!AH30</f>
        <v>9</v>
      </c>
      <c r="W29" s="497">
        <f>'Uitslag sorteren'!AI30</f>
        <v>0</v>
      </c>
    </row>
    <row r="30" spans="1:26" x14ac:dyDescent="0.2">
      <c r="A30" s="205">
        <f>'Uitslag sorteren'!B31</f>
        <v>9</v>
      </c>
      <c r="B30" s="206" t="str">
        <f>'Uitslag sorteren'!C31</f>
        <v>Stacey van Oene</v>
      </c>
      <c r="C30" s="207" t="str">
        <f>'Uitslag sorteren'!D31</f>
        <v>Olvo Wezep</v>
      </c>
      <c r="D30" s="205" t="str">
        <f>'Uitslag sorteren'!E31</f>
        <v>.</v>
      </c>
      <c r="E30" s="208" t="str">
        <f>'Uitslag sorteren'!F31</f>
        <v>pre pre instap 2</v>
      </c>
      <c r="F30" s="208" t="str">
        <f>'Uitslag sorteren'!G31</f>
        <v>D4</v>
      </c>
      <c r="G30" s="208">
        <f>'Uitslag sorteren'!H31</f>
        <v>0</v>
      </c>
      <c r="H30" s="210"/>
      <c r="I30" s="400">
        <f>'Uitslag sorteren'!P31</f>
        <v>4.5</v>
      </c>
      <c r="J30" s="212">
        <f>'Uitslag sorteren'!Q31</f>
        <v>12.5</v>
      </c>
      <c r="K30" s="216">
        <f>'Uitslag sorteren'!R31</f>
        <v>0</v>
      </c>
      <c r="L30" s="396">
        <f>'Uitslag sorteren'!S31</f>
        <v>4.5</v>
      </c>
      <c r="M30" s="212">
        <f>'Uitslag sorteren'!T31</f>
        <v>12.7</v>
      </c>
      <c r="N30" s="216">
        <f>'Uitslag sorteren'!U31</f>
        <v>0</v>
      </c>
      <c r="O30" s="400">
        <f>'Uitslag sorteren'!W31</f>
        <v>4.5</v>
      </c>
      <c r="P30" s="212">
        <f>'Uitslag sorteren'!X31</f>
        <v>6.5</v>
      </c>
      <c r="Q30" s="216">
        <f>'Uitslag sorteren'!Y31</f>
        <v>0</v>
      </c>
      <c r="R30" s="400">
        <f>'Uitslag sorteren'!AB31</f>
        <v>4.2</v>
      </c>
      <c r="S30" s="212">
        <f>'Uitslag sorteren'!AC31</f>
        <v>6.6</v>
      </c>
      <c r="T30" s="216">
        <f>'Uitslag sorteren'!AD31</f>
        <v>0</v>
      </c>
      <c r="U30" s="400">
        <f>'Uitslag sorteren'!AG31</f>
        <v>4.8</v>
      </c>
      <c r="V30" s="212">
        <f>'Uitslag sorteren'!AH31</f>
        <v>8.1999999999999993</v>
      </c>
      <c r="W30" s="495">
        <f>'Uitslag sorteren'!AI31</f>
        <v>0</v>
      </c>
    </row>
    <row r="31" spans="1:26" x14ac:dyDescent="0.2">
      <c r="A31" s="205">
        <f>'Uitslag sorteren'!B32</f>
        <v>10</v>
      </c>
      <c r="B31" s="206" t="str">
        <f>'Uitslag sorteren'!C32</f>
        <v>Julianne Klein Nagelvoort</v>
      </c>
      <c r="C31" s="207" t="str">
        <f>'Uitslag sorteren'!D32</f>
        <v>Olvo Wezep</v>
      </c>
      <c r="D31" s="205" t="str">
        <f>'Uitslag sorteren'!E32</f>
        <v>.</v>
      </c>
      <c r="E31" s="208" t="str">
        <f>'Uitslag sorteren'!F32</f>
        <v>pre pre instap 2</v>
      </c>
      <c r="F31" s="208" t="str">
        <f>'Uitslag sorteren'!G32</f>
        <v>D4</v>
      </c>
      <c r="G31" s="208">
        <f>'Uitslag sorteren'!H32</f>
        <v>0</v>
      </c>
      <c r="H31" s="210"/>
      <c r="I31" s="400">
        <f>'Uitslag sorteren'!P32</f>
        <v>4.5</v>
      </c>
      <c r="J31" s="212">
        <f>'Uitslag sorteren'!Q32</f>
        <v>11.4</v>
      </c>
      <c r="K31" s="216">
        <f>'Uitslag sorteren'!R32</f>
        <v>0</v>
      </c>
      <c r="L31" s="396">
        <f>'Uitslag sorteren'!S32</f>
        <v>4.8</v>
      </c>
      <c r="M31" s="212">
        <f>'Uitslag sorteren'!T32</f>
        <v>12.7</v>
      </c>
      <c r="N31" s="216">
        <f>'Uitslag sorteren'!U32</f>
        <v>0</v>
      </c>
      <c r="O31" s="400">
        <f>'Uitslag sorteren'!W32</f>
        <v>4.2</v>
      </c>
      <c r="P31" s="212">
        <f>'Uitslag sorteren'!X32</f>
        <v>7.7</v>
      </c>
      <c r="Q31" s="216">
        <f>'Uitslag sorteren'!Y32</f>
        <v>0</v>
      </c>
      <c r="R31" s="400">
        <f>'Uitslag sorteren'!AB32</f>
        <v>4.2</v>
      </c>
      <c r="S31" s="212">
        <f>'Uitslag sorteren'!AC32</f>
        <v>8</v>
      </c>
      <c r="T31" s="216">
        <f>'Uitslag sorteren'!AD32</f>
        <v>0</v>
      </c>
      <c r="U31" s="400">
        <f>'Uitslag sorteren'!AG32</f>
        <v>5.4</v>
      </c>
      <c r="V31" s="212">
        <f>'Uitslag sorteren'!AH32</f>
        <v>8.5</v>
      </c>
      <c r="W31" s="495">
        <f>'Uitslag sorteren'!AI32</f>
        <v>0</v>
      </c>
    </row>
    <row r="32" spans="1:26" x14ac:dyDescent="0.2">
      <c r="A32" s="205">
        <f>'Uitslag sorteren'!B33</f>
        <v>11</v>
      </c>
      <c r="B32" s="206" t="str">
        <f>'Uitslag sorteren'!C33</f>
        <v>Lara Chrispijn</v>
      </c>
      <c r="C32" s="207" t="str">
        <f>'Uitslag sorteren'!D33</f>
        <v>Olvo wezep</v>
      </c>
      <c r="D32" s="205" t="str">
        <f>'Uitslag sorteren'!E33</f>
        <v>.</v>
      </c>
      <c r="E32" s="208" t="str">
        <f>'Uitslag sorteren'!F33</f>
        <v>pre pre instap 2</v>
      </c>
      <c r="F32" s="208" t="str">
        <f>'Uitslag sorteren'!G33</f>
        <v>D4</v>
      </c>
      <c r="G32" s="208">
        <f>'Uitslag sorteren'!H33</f>
        <v>0</v>
      </c>
      <c r="H32" s="210"/>
      <c r="I32" s="400">
        <f>'Uitslag sorteren'!P33</f>
        <v>4.2</v>
      </c>
      <c r="J32" s="212">
        <f>'Uitslag sorteren'!Q33</f>
        <v>12.7</v>
      </c>
      <c r="K32" s="216">
        <f>'Uitslag sorteren'!R33</f>
        <v>0</v>
      </c>
      <c r="L32" s="396">
        <f>'Uitslag sorteren'!S33</f>
        <v>4.5</v>
      </c>
      <c r="M32" s="212">
        <f>'Uitslag sorteren'!T33</f>
        <v>12.2</v>
      </c>
      <c r="N32" s="216">
        <f>'Uitslag sorteren'!U33</f>
        <v>0</v>
      </c>
      <c r="O32" s="400">
        <f>'Uitslag sorteren'!W33</f>
        <v>5.0999999999999996</v>
      </c>
      <c r="P32" s="212">
        <f>'Uitslag sorteren'!X33</f>
        <v>8.1</v>
      </c>
      <c r="Q32" s="216">
        <f>'Uitslag sorteren'!Y33</f>
        <v>0</v>
      </c>
      <c r="R32" s="400">
        <f>'Uitslag sorteren'!AB33</f>
        <v>5.0999999999999996</v>
      </c>
      <c r="S32" s="212">
        <f>'Uitslag sorteren'!AC33</f>
        <v>8</v>
      </c>
      <c r="T32" s="216">
        <f>'Uitslag sorteren'!AD33</f>
        <v>0</v>
      </c>
      <c r="U32" s="400">
        <f>'Uitslag sorteren'!AG33</f>
        <v>5.4</v>
      </c>
      <c r="V32" s="212">
        <f>'Uitslag sorteren'!AH33</f>
        <v>8.8000000000000007</v>
      </c>
      <c r="W32" s="495">
        <f>'Uitslag sorteren'!AI33</f>
        <v>0</v>
      </c>
    </row>
    <row r="33" spans="1:23" x14ac:dyDescent="0.2">
      <c r="A33" s="205">
        <f>'Uitslag sorteren'!B34</f>
        <v>0</v>
      </c>
      <c r="B33" s="206">
        <f>'Uitslag sorteren'!C34</f>
        <v>0</v>
      </c>
      <c r="C33" s="207" t="str">
        <f>'Uitslag sorteren'!D34</f>
        <v xml:space="preserve"> </v>
      </c>
      <c r="D33" s="205">
        <f>'Uitslag sorteren'!E34</f>
        <v>0</v>
      </c>
      <c r="E33" s="208">
        <f>'Uitslag sorteren'!F34</f>
        <v>0</v>
      </c>
      <c r="F33" s="208">
        <f>'Uitslag sorteren'!G34</f>
        <v>0</v>
      </c>
      <c r="G33" s="208">
        <f>'Uitslag sorteren'!H34</f>
        <v>0</v>
      </c>
      <c r="H33" s="210"/>
      <c r="I33" s="400">
        <f>'Uitslag sorteren'!P34</f>
        <v>0</v>
      </c>
      <c r="J33" s="212">
        <f>'Uitslag sorteren'!Q34</f>
        <v>0</v>
      </c>
      <c r="K33" s="216">
        <f>'Uitslag sorteren'!R34</f>
        <v>0</v>
      </c>
      <c r="L33" s="396">
        <f>'Uitslag sorteren'!S34</f>
        <v>0</v>
      </c>
      <c r="M33" s="212">
        <f>'Uitslag sorteren'!T34</f>
        <v>0</v>
      </c>
      <c r="N33" s="216">
        <f>'Uitslag sorteren'!U34</f>
        <v>0</v>
      </c>
      <c r="O33" s="400">
        <f>'Uitslag sorteren'!W34</f>
        <v>0</v>
      </c>
      <c r="P33" s="212">
        <f>'Uitslag sorteren'!X34</f>
        <v>0</v>
      </c>
      <c r="Q33" s="216">
        <f>'Uitslag sorteren'!Y34</f>
        <v>0</v>
      </c>
      <c r="R33" s="400">
        <f>'Uitslag sorteren'!AB34</f>
        <v>0</v>
      </c>
      <c r="S33" s="212">
        <f>'Uitslag sorteren'!AC34</f>
        <v>0</v>
      </c>
      <c r="T33" s="216">
        <f>'Uitslag sorteren'!AD34</f>
        <v>0</v>
      </c>
      <c r="U33" s="400">
        <f>'Uitslag sorteren'!AG34</f>
        <v>0</v>
      </c>
      <c r="V33" s="212">
        <f>'Uitslag sorteren'!AH34</f>
        <v>0</v>
      </c>
      <c r="W33" s="495">
        <f>'Uitslag sorteren'!AI34</f>
        <v>0</v>
      </c>
    </row>
    <row r="34" spans="1:23" x14ac:dyDescent="0.2">
      <c r="A34" s="205">
        <f>'Uitslag sorteren'!B35</f>
        <v>0</v>
      </c>
      <c r="B34" s="206">
        <f>'Uitslag sorteren'!C35</f>
        <v>0</v>
      </c>
      <c r="C34" s="207" t="str">
        <f>'Uitslag sorteren'!D35</f>
        <v xml:space="preserve"> </v>
      </c>
      <c r="D34" s="205">
        <f>'Uitslag sorteren'!E35</f>
        <v>0</v>
      </c>
      <c r="E34" s="208">
        <f>'Uitslag sorteren'!F35</f>
        <v>0</v>
      </c>
      <c r="F34" s="208">
        <f>'Uitslag sorteren'!G35</f>
        <v>0</v>
      </c>
      <c r="G34" s="208">
        <f>'Uitslag sorteren'!H35</f>
        <v>0</v>
      </c>
      <c r="H34" s="210"/>
      <c r="I34" s="400">
        <f>'Uitslag sorteren'!P35</f>
        <v>0</v>
      </c>
      <c r="J34" s="212">
        <f>'Uitslag sorteren'!Q35</f>
        <v>0</v>
      </c>
      <c r="K34" s="216">
        <f>'Uitslag sorteren'!R35</f>
        <v>0</v>
      </c>
      <c r="L34" s="396">
        <f>'Uitslag sorteren'!S35</f>
        <v>0</v>
      </c>
      <c r="M34" s="212">
        <f>'Uitslag sorteren'!T35</f>
        <v>0</v>
      </c>
      <c r="N34" s="216">
        <f>'Uitslag sorteren'!U35</f>
        <v>0</v>
      </c>
      <c r="O34" s="400">
        <f>'Uitslag sorteren'!W35</f>
        <v>0</v>
      </c>
      <c r="P34" s="212">
        <f>'Uitslag sorteren'!X35</f>
        <v>0</v>
      </c>
      <c r="Q34" s="216">
        <f>'Uitslag sorteren'!Y35</f>
        <v>0</v>
      </c>
      <c r="R34" s="400">
        <f>'Uitslag sorteren'!AB35</f>
        <v>0</v>
      </c>
      <c r="S34" s="212">
        <f>'Uitslag sorteren'!AC35</f>
        <v>0</v>
      </c>
      <c r="T34" s="216">
        <f>'Uitslag sorteren'!AD35</f>
        <v>0</v>
      </c>
      <c r="U34" s="400">
        <f>'Uitslag sorteren'!AG35</f>
        <v>0</v>
      </c>
      <c r="V34" s="212">
        <f>'Uitslag sorteren'!AH35</f>
        <v>0</v>
      </c>
      <c r="W34" s="495">
        <f>'Uitslag sorteren'!AI35</f>
        <v>0</v>
      </c>
    </row>
    <row r="35" spans="1:23" x14ac:dyDescent="0.2">
      <c r="A35" s="205">
        <f>'Uitslag sorteren'!B36</f>
        <v>0</v>
      </c>
      <c r="B35" s="206">
        <f>'Uitslag sorteren'!C36</f>
        <v>0</v>
      </c>
      <c r="C35" s="207" t="str">
        <f>'Uitslag sorteren'!D36</f>
        <v xml:space="preserve"> </v>
      </c>
      <c r="D35" s="205">
        <f>'Uitslag sorteren'!E36</f>
        <v>0</v>
      </c>
      <c r="E35" s="208">
        <f>'Uitslag sorteren'!F36</f>
        <v>0</v>
      </c>
      <c r="F35" s="208">
        <f>'Uitslag sorteren'!G36</f>
        <v>0</v>
      </c>
      <c r="G35" s="208">
        <f>'Uitslag sorteren'!H36</f>
        <v>0</v>
      </c>
      <c r="H35" s="210"/>
      <c r="I35" s="400">
        <f>'Uitslag sorteren'!P36</f>
        <v>0</v>
      </c>
      <c r="J35" s="212">
        <f>'Uitslag sorteren'!Q36</f>
        <v>0</v>
      </c>
      <c r="K35" s="216">
        <f>'Uitslag sorteren'!R36</f>
        <v>0</v>
      </c>
      <c r="L35" s="396">
        <f>'Uitslag sorteren'!S36</f>
        <v>0</v>
      </c>
      <c r="M35" s="212">
        <f>'Uitslag sorteren'!T36</f>
        <v>0</v>
      </c>
      <c r="N35" s="216">
        <f>'Uitslag sorteren'!U36</f>
        <v>0</v>
      </c>
      <c r="O35" s="400">
        <f>'Uitslag sorteren'!W36</f>
        <v>0</v>
      </c>
      <c r="P35" s="212">
        <f>'Uitslag sorteren'!X36</f>
        <v>0</v>
      </c>
      <c r="Q35" s="216">
        <f>'Uitslag sorteren'!Y36</f>
        <v>0</v>
      </c>
      <c r="R35" s="400">
        <f>'Uitslag sorteren'!AB36</f>
        <v>0</v>
      </c>
      <c r="S35" s="212">
        <f>'Uitslag sorteren'!AC36</f>
        <v>0</v>
      </c>
      <c r="T35" s="216">
        <f>'Uitslag sorteren'!AD36</f>
        <v>0</v>
      </c>
      <c r="U35" s="400">
        <f>'Uitslag sorteren'!AG36</f>
        <v>0</v>
      </c>
      <c r="V35" s="212">
        <f>'Uitslag sorteren'!AH36</f>
        <v>0</v>
      </c>
      <c r="W35" s="495">
        <f>'Uitslag sorteren'!AI36</f>
        <v>0</v>
      </c>
    </row>
    <row r="36" spans="1:23" x14ac:dyDescent="0.2">
      <c r="A36" s="205">
        <f>'Uitslag sorteren'!B37</f>
        <v>0</v>
      </c>
      <c r="B36" s="206">
        <f>'Uitslag sorteren'!C37</f>
        <v>0</v>
      </c>
      <c r="C36" s="207" t="str">
        <f>'Uitslag sorteren'!D37</f>
        <v xml:space="preserve"> </v>
      </c>
      <c r="D36" s="205">
        <f>'Uitslag sorteren'!E37</f>
        <v>0</v>
      </c>
      <c r="E36" s="208">
        <f>'Uitslag sorteren'!F37</f>
        <v>0</v>
      </c>
      <c r="F36" s="208">
        <f>'Uitslag sorteren'!G37</f>
        <v>0</v>
      </c>
      <c r="G36" s="208">
        <f>'Uitslag sorteren'!H37</f>
        <v>0</v>
      </c>
      <c r="H36" s="210"/>
      <c r="I36" s="400">
        <f>'Uitslag sorteren'!P37</f>
        <v>0</v>
      </c>
      <c r="J36" s="212">
        <f>'Uitslag sorteren'!Q37</f>
        <v>0</v>
      </c>
      <c r="K36" s="216">
        <f>'Uitslag sorteren'!R37</f>
        <v>0</v>
      </c>
      <c r="L36" s="396">
        <f>'Uitslag sorteren'!S37</f>
        <v>0</v>
      </c>
      <c r="M36" s="212">
        <f>'Uitslag sorteren'!T37</f>
        <v>0</v>
      </c>
      <c r="N36" s="216">
        <f>'Uitslag sorteren'!U37</f>
        <v>0</v>
      </c>
      <c r="O36" s="400">
        <f>'Uitslag sorteren'!W37</f>
        <v>0</v>
      </c>
      <c r="P36" s="212">
        <f>'Uitslag sorteren'!X37</f>
        <v>0</v>
      </c>
      <c r="Q36" s="216">
        <f>'Uitslag sorteren'!Y37</f>
        <v>0</v>
      </c>
      <c r="R36" s="400">
        <f>'Uitslag sorteren'!AB37</f>
        <v>0</v>
      </c>
      <c r="S36" s="212">
        <f>'Uitslag sorteren'!AC37</f>
        <v>0</v>
      </c>
      <c r="T36" s="216">
        <f>'Uitslag sorteren'!AD37</f>
        <v>0</v>
      </c>
      <c r="U36" s="400">
        <f>'Uitslag sorteren'!AG37</f>
        <v>0</v>
      </c>
      <c r="V36" s="212">
        <f>'Uitslag sorteren'!AH37</f>
        <v>0</v>
      </c>
      <c r="W36" s="495">
        <f>'Uitslag sorteren'!AI37</f>
        <v>0</v>
      </c>
    </row>
    <row r="37" spans="1:23" x14ac:dyDescent="0.2">
      <c r="A37" s="205">
        <f>'Uitslag sorteren'!B38</f>
        <v>0</v>
      </c>
      <c r="B37" s="206">
        <f>'Uitslag sorteren'!C38</f>
        <v>0</v>
      </c>
      <c r="C37" s="207" t="str">
        <f>'Uitslag sorteren'!D38</f>
        <v xml:space="preserve"> </v>
      </c>
      <c r="D37" s="205">
        <f>'Uitslag sorteren'!E38</f>
        <v>0</v>
      </c>
      <c r="E37" s="208">
        <f>'Uitslag sorteren'!F38</f>
        <v>0</v>
      </c>
      <c r="F37" s="208">
        <f>'Uitslag sorteren'!G38</f>
        <v>0</v>
      </c>
      <c r="G37" s="208">
        <f>'Uitslag sorteren'!H38</f>
        <v>0</v>
      </c>
      <c r="H37" s="210"/>
      <c r="I37" s="400">
        <f>'Uitslag sorteren'!P38</f>
        <v>0</v>
      </c>
      <c r="J37" s="212">
        <f>'Uitslag sorteren'!Q38</f>
        <v>0</v>
      </c>
      <c r="K37" s="216">
        <f>'Uitslag sorteren'!R38</f>
        <v>0</v>
      </c>
      <c r="L37" s="396">
        <f>'Uitslag sorteren'!S38</f>
        <v>0</v>
      </c>
      <c r="M37" s="212">
        <f>'Uitslag sorteren'!T38</f>
        <v>0</v>
      </c>
      <c r="N37" s="216">
        <f>'Uitslag sorteren'!U38</f>
        <v>0</v>
      </c>
      <c r="O37" s="400">
        <f>'Uitslag sorteren'!W38</f>
        <v>0</v>
      </c>
      <c r="P37" s="212">
        <f>'Uitslag sorteren'!X38</f>
        <v>0</v>
      </c>
      <c r="Q37" s="216">
        <f>'Uitslag sorteren'!Y38</f>
        <v>0</v>
      </c>
      <c r="R37" s="400">
        <f>'Uitslag sorteren'!AB38</f>
        <v>0</v>
      </c>
      <c r="S37" s="212">
        <f>'Uitslag sorteren'!AC38</f>
        <v>0</v>
      </c>
      <c r="T37" s="216">
        <f>'Uitslag sorteren'!AD38</f>
        <v>0</v>
      </c>
      <c r="U37" s="400">
        <f>'Uitslag sorteren'!AG38</f>
        <v>0</v>
      </c>
      <c r="V37" s="212">
        <f>'Uitslag sorteren'!AH38</f>
        <v>0</v>
      </c>
      <c r="W37" s="495">
        <f>'Uitslag sorteren'!AI38</f>
        <v>0</v>
      </c>
    </row>
    <row r="38" spans="1:23" x14ac:dyDescent="0.2">
      <c r="A38" s="205">
        <f>'Uitslag sorteren'!B39</f>
        <v>0</v>
      </c>
      <c r="B38" s="206">
        <f>'Uitslag sorteren'!C39</f>
        <v>0</v>
      </c>
      <c r="C38" s="207" t="str">
        <f>'Uitslag sorteren'!D39</f>
        <v xml:space="preserve"> </v>
      </c>
      <c r="D38" s="205">
        <f>'Uitslag sorteren'!E39</f>
        <v>0</v>
      </c>
      <c r="E38" s="208">
        <f>'Uitslag sorteren'!F39</f>
        <v>0</v>
      </c>
      <c r="F38" s="208">
        <f>'Uitslag sorteren'!G39</f>
        <v>0</v>
      </c>
      <c r="G38" s="208">
        <f>'Uitslag sorteren'!H39</f>
        <v>0</v>
      </c>
      <c r="H38" s="210"/>
      <c r="I38" s="400">
        <f>'Uitslag sorteren'!P39</f>
        <v>0</v>
      </c>
      <c r="J38" s="212">
        <f>'Uitslag sorteren'!Q39</f>
        <v>0</v>
      </c>
      <c r="K38" s="216">
        <f>'Uitslag sorteren'!R39</f>
        <v>0</v>
      </c>
      <c r="L38" s="396">
        <f>'Uitslag sorteren'!S39</f>
        <v>0</v>
      </c>
      <c r="M38" s="212">
        <f>'Uitslag sorteren'!T39</f>
        <v>0</v>
      </c>
      <c r="N38" s="216">
        <f>'Uitslag sorteren'!U39</f>
        <v>0</v>
      </c>
      <c r="O38" s="400">
        <f>'Uitslag sorteren'!W39</f>
        <v>0</v>
      </c>
      <c r="P38" s="212">
        <f>'Uitslag sorteren'!X39</f>
        <v>0</v>
      </c>
      <c r="Q38" s="216">
        <f>'Uitslag sorteren'!Y39</f>
        <v>0</v>
      </c>
      <c r="R38" s="400">
        <f>'Uitslag sorteren'!AB39</f>
        <v>0</v>
      </c>
      <c r="S38" s="212">
        <f>'Uitslag sorteren'!AC39</f>
        <v>0</v>
      </c>
      <c r="T38" s="216">
        <f>'Uitslag sorteren'!AD39</f>
        <v>0</v>
      </c>
      <c r="U38" s="400">
        <f>'Uitslag sorteren'!AG39</f>
        <v>0</v>
      </c>
      <c r="V38" s="212">
        <f>'Uitslag sorteren'!AH39</f>
        <v>0</v>
      </c>
      <c r="W38" s="495">
        <f>'Uitslag sorteren'!AI39</f>
        <v>0</v>
      </c>
    </row>
    <row r="39" spans="1:23" x14ac:dyDescent="0.2">
      <c r="A39" s="205">
        <f>'Uitslag sorteren'!B40</f>
        <v>0</v>
      </c>
      <c r="B39" s="206">
        <f>'Uitslag sorteren'!C40</f>
        <v>0</v>
      </c>
      <c r="C39" s="207" t="str">
        <f>'Uitslag sorteren'!D40</f>
        <v xml:space="preserve"> </v>
      </c>
      <c r="D39" s="205">
        <f>'Uitslag sorteren'!E40</f>
        <v>0</v>
      </c>
      <c r="E39" s="208">
        <f>'Uitslag sorteren'!F40</f>
        <v>0</v>
      </c>
      <c r="F39" s="208">
        <f>'Uitslag sorteren'!G40</f>
        <v>0</v>
      </c>
      <c r="G39" s="208">
        <f>'Uitslag sorteren'!H40</f>
        <v>0</v>
      </c>
      <c r="H39" s="210"/>
      <c r="I39" s="400">
        <f>'Uitslag sorteren'!P40</f>
        <v>0</v>
      </c>
      <c r="J39" s="212">
        <f>'Uitslag sorteren'!Q40</f>
        <v>0</v>
      </c>
      <c r="K39" s="216">
        <f>'Uitslag sorteren'!R40</f>
        <v>0</v>
      </c>
      <c r="L39" s="396">
        <f>'Uitslag sorteren'!S40</f>
        <v>0</v>
      </c>
      <c r="M39" s="212">
        <f>'Uitslag sorteren'!T40</f>
        <v>0</v>
      </c>
      <c r="N39" s="216">
        <f>'Uitslag sorteren'!U40</f>
        <v>0</v>
      </c>
      <c r="O39" s="400">
        <f>'Uitslag sorteren'!W40</f>
        <v>0</v>
      </c>
      <c r="P39" s="212">
        <f>'Uitslag sorteren'!X40</f>
        <v>0</v>
      </c>
      <c r="Q39" s="216">
        <f>'Uitslag sorteren'!Y40</f>
        <v>0</v>
      </c>
      <c r="R39" s="400">
        <f>'Uitslag sorteren'!AB40</f>
        <v>0</v>
      </c>
      <c r="S39" s="212">
        <f>'Uitslag sorteren'!AC40</f>
        <v>0</v>
      </c>
      <c r="T39" s="216">
        <f>'Uitslag sorteren'!AD40</f>
        <v>0</v>
      </c>
      <c r="U39" s="400">
        <f>'Uitslag sorteren'!AG40</f>
        <v>0</v>
      </c>
      <c r="V39" s="212">
        <f>'Uitslag sorteren'!AH40</f>
        <v>0</v>
      </c>
      <c r="W39" s="495">
        <f>'Uitslag sorteren'!AI40</f>
        <v>0</v>
      </c>
    </row>
    <row r="40" spans="1:23" x14ac:dyDescent="0.2">
      <c r="A40" s="304">
        <f>'Uitslag sorteren'!B41</f>
        <v>0</v>
      </c>
      <c r="B40" s="305">
        <f>'Uitslag sorteren'!C41</f>
        <v>0</v>
      </c>
      <c r="C40" s="306" t="str">
        <f>'Uitslag sorteren'!D41</f>
        <v xml:space="preserve"> </v>
      </c>
      <c r="D40" s="304">
        <f>'Uitslag sorteren'!E41</f>
        <v>0</v>
      </c>
      <c r="E40" s="307">
        <f>'Uitslag sorteren'!F41</f>
        <v>0</v>
      </c>
      <c r="F40" s="307">
        <f>'Uitslag sorteren'!G41</f>
        <v>0</v>
      </c>
      <c r="G40" s="307">
        <f>'Uitslag sorteren'!H41</f>
        <v>0</v>
      </c>
      <c r="H40" s="308"/>
      <c r="I40" s="401">
        <f>'Uitslag sorteren'!P41</f>
        <v>0</v>
      </c>
      <c r="J40" s="309">
        <f>'Uitslag sorteren'!Q41</f>
        <v>0</v>
      </c>
      <c r="K40" s="310">
        <f>'Uitslag sorteren'!R41</f>
        <v>0</v>
      </c>
      <c r="L40" s="397">
        <f>'Uitslag sorteren'!S41</f>
        <v>0</v>
      </c>
      <c r="M40" s="309">
        <f>'Uitslag sorteren'!T41</f>
        <v>0</v>
      </c>
      <c r="N40" s="310">
        <f>'Uitslag sorteren'!U41</f>
        <v>0</v>
      </c>
      <c r="O40" s="401">
        <f>'Uitslag sorteren'!W41</f>
        <v>0</v>
      </c>
      <c r="P40" s="309">
        <f>'Uitslag sorteren'!X41</f>
        <v>0</v>
      </c>
      <c r="Q40" s="310">
        <f>'Uitslag sorteren'!Y41</f>
        <v>0</v>
      </c>
      <c r="R40" s="401">
        <f>'Uitslag sorteren'!AB41</f>
        <v>0</v>
      </c>
      <c r="S40" s="309">
        <f>'Uitslag sorteren'!AC41</f>
        <v>0</v>
      </c>
      <c r="T40" s="310">
        <f>'Uitslag sorteren'!AD41</f>
        <v>0</v>
      </c>
      <c r="U40" s="401">
        <f>'Uitslag sorteren'!AG41</f>
        <v>0</v>
      </c>
      <c r="V40" s="309">
        <f>'Uitslag sorteren'!AH41</f>
        <v>0</v>
      </c>
      <c r="W40" s="496">
        <f>'Uitslag sorteren'!AI41</f>
        <v>0</v>
      </c>
    </row>
    <row r="41" spans="1:23" x14ac:dyDescent="0.2">
      <c r="A41" s="297">
        <f>'Uitslag sorteren'!B42</f>
        <v>12</v>
      </c>
      <c r="B41" s="295" t="str">
        <f>'Uitslag sorteren'!C42</f>
        <v>Emma Wolf</v>
      </c>
      <c r="C41" s="296" t="str">
        <f>'Uitslag sorteren'!D42</f>
        <v>Olvo Wezep</v>
      </c>
      <c r="D41" s="297" t="str">
        <f>'Uitslag sorteren'!E42</f>
        <v>.</v>
      </c>
      <c r="E41" s="294" t="str">
        <f>'Uitslag sorteren'!F42</f>
        <v>pre pre instap 1</v>
      </c>
      <c r="F41" s="294" t="str">
        <f>'Uitslag sorteren'!G42</f>
        <v>D4</v>
      </c>
      <c r="G41" s="294">
        <f>'Uitslag sorteren'!H42</f>
        <v>0</v>
      </c>
      <c r="H41" s="298"/>
      <c r="I41" s="402">
        <f>'Uitslag sorteren'!P42</f>
        <v>4.5</v>
      </c>
      <c r="J41" s="299">
        <f>'Uitslag sorteren'!Q42</f>
        <v>13</v>
      </c>
      <c r="K41" s="300">
        <f>'Uitslag sorteren'!R42</f>
        <v>0</v>
      </c>
      <c r="L41" s="398">
        <f>'Uitslag sorteren'!S42</f>
        <v>4.8</v>
      </c>
      <c r="M41" s="299">
        <f>'Uitslag sorteren'!T42</f>
        <v>13.3</v>
      </c>
      <c r="N41" s="300">
        <f>'Uitslag sorteren'!U42</f>
        <v>0</v>
      </c>
      <c r="O41" s="402">
        <f>'Uitslag sorteren'!W42</f>
        <v>4.5</v>
      </c>
      <c r="P41" s="299">
        <f>'Uitslag sorteren'!X42</f>
        <v>7.5</v>
      </c>
      <c r="Q41" s="300">
        <f>'Uitslag sorteren'!Y42</f>
        <v>0</v>
      </c>
      <c r="R41" s="402">
        <f>'Uitslag sorteren'!AB42</f>
        <v>5.0999999999999996</v>
      </c>
      <c r="S41" s="299">
        <f>'Uitslag sorteren'!AC42</f>
        <v>6.7</v>
      </c>
      <c r="T41" s="300">
        <f>'Uitslag sorteren'!AD42</f>
        <v>0</v>
      </c>
      <c r="U41" s="402">
        <f>'Uitslag sorteren'!AG42</f>
        <v>5.4</v>
      </c>
      <c r="V41" s="299">
        <f>'Uitslag sorteren'!AH42</f>
        <v>8.8000000000000007</v>
      </c>
      <c r="W41" s="497">
        <f>'Uitslag sorteren'!AI42</f>
        <v>0</v>
      </c>
    </row>
    <row r="42" spans="1:23" x14ac:dyDescent="0.2">
      <c r="A42" s="205">
        <f>'Uitslag sorteren'!B43</f>
        <v>13</v>
      </c>
      <c r="B42" s="206" t="str">
        <f>'Uitslag sorteren'!C43</f>
        <v>Loïs Poppen</v>
      </c>
      <c r="C42" s="207" t="str">
        <f>'Uitslag sorteren'!D43</f>
        <v>Olvo Wezep</v>
      </c>
      <c r="D42" s="205" t="str">
        <f>'Uitslag sorteren'!E43</f>
        <v>.</v>
      </c>
      <c r="E42" s="208" t="str">
        <f>'Uitslag sorteren'!F43</f>
        <v>pre pre instap 1</v>
      </c>
      <c r="F42" s="208" t="str">
        <f>'Uitslag sorteren'!G43</f>
        <v>D4</v>
      </c>
      <c r="G42" s="208">
        <f>'Uitslag sorteren'!H43</f>
        <v>0</v>
      </c>
      <c r="H42" s="210"/>
      <c r="I42" s="400">
        <f>'Uitslag sorteren'!P43</f>
        <v>4.5</v>
      </c>
      <c r="J42" s="212">
        <f>'Uitslag sorteren'!Q43</f>
        <v>14</v>
      </c>
      <c r="K42" s="216">
        <f>'Uitslag sorteren'!R43</f>
        <v>0</v>
      </c>
      <c r="L42" s="396">
        <f>'Uitslag sorteren'!S43</f>
        <v>4.8</v>
      </c>
      <c r="M42" s="212">
        <f>'Uitslag sorteren'!T43</f>
        <v>13.8</v>
      </c>
      <c r="N42" s="216">
        <f>'Uitslag sorteren'!U43</f>
        <v>0</v>
      </c>
      <c r="O42" s="400">
        <f>'Uitslag sorteren'!W43</f>
        <v>4.2</v>
      </c>
      <c r="P42" s="212">
        <f>'Uitslag sorteren'!X43</f>
        <v>8.1999999999999993</v>
      </c>
      <c r="Q42" s="216">
        <f>'Uitslag sorteren'!Y43</f>
        <v>0</v>
      </c>
      <c r="R42" s="400">
        <f>'Uitslag sorteren'!AB43</f>
        <v>5.0999999999999996</v>
      </c>
      <c r="S42" s="212">
        <f>'Uitslag sorteren'!AC43</f>
        <v>8.3000000000000007</v>
      </c>
      <c r="T42" s="216">
        <f>'Uitslag sorteren'!AD43</f>
        <v>0</v>
      </c>
      <c r="U42" s="400">
        <f>'Uitslag sorteren'!AG43</f>
        <v>4.2</v>
      </c>
      <c r="V42" s="212">
        <f>'Uitslag sorteren'!AH43</f>
        <v>8.8000000000000007</v>
      </c>
      <c r="W42" s="495">
        <f>'Uitslag sorteren'!AI43</f>
        <v>0</v>
      </c>
    </row>
    <row r="43" spans="1:23" x14ac:dyDescent="0.2">
      <c r="A43" s="205">
        <f>'Uitslag sorteren'!B44</f>
        <v>14</v>
      </c>
      <c r="B43" s="206" t="str">
        <f>'Uitslag sorteren'!C44</f>
        <v>Soraya van Dam</v>
      </c>
      <c r="C43" s="207" t="str">
        <f>'Uitslag sorteren'!D44</f>
        <v>Olvo Wezep</v>
      </c>
      <c r="D43" s="205" t="str">
        <f>'Uitslag sorteren'!E44</f>
        <v>.</v>
      </c>
      <c r="E43" s="208" t="str">
        <f>'Uitslag sorteren'!F44</f>
        <v>pre pre instap 1</v>
      </c>
      <c r="F43" s="208" t="str">
        <f>'Uitslag sorteren'!G44</f>
        <v>D4</v>
      </c>
      <c r="G43" s="208">
        <f>'Uitslag sorteren'!H44</f>
        <v>0</v>
      </c>
      <c r="H43" s="210"/>
      <c r="I43" s="400">
        <f>'Uitslag sorteren'!P44</f>
        <v>4.5</v>
      </c>
      <c r="J43" s="212">
        <f>'Uitslag sorteren'!Q44</f>
        <v>13</v>
      </c>
      <c r="K43" s="216">
        <f>'Uitslag sorteren'!R44</f>
        <v>0</v>
      </c>
      <c r="L43" s="396">
        <f>'Uitslag sorteren'!S44</f>
        <v>4.5</v>
      </c>
      <c r="M43" s="212">
        <f>'Uitslag sorteren'!T44</f>
        <v>13.5</v>
      </c>
      <c r="N43" s="216">
        <f>'Uitslag sorteren'!U44</f>
        <v>0</v>
      </c>
      <c r="O43" s="400">
        <f>'Uitslag sorteren'!W44</f>
        <v>4.5</v>
      </c>
      <c r="P43" s="212">
        <f>'Uitslag sorteren'!X44</f>
        <v>7.8</v>
      </c>
      <c r="Q43" s="216">
        <f>'Uitslag sorteren'!Y44</f>
        <v>0</v>
      </c>
      <c r="R43" s="400">
        <f>'Uitslag sorteren'!AB44</f>
        <v>5.0999999999999996</v>
      </c>
      <c r="S43" s="212">
        <f>'Uitslag sorteren'!AC44</f>
        <v>8.6</v>
      </c>
      <c r="T43" s="216">
        <f>'Uitslag sorteren'!AD44</f>
        <v>0</v>
      </c>
      <c r="U43" s="400">
        <f>'Uitslag sorteren'!AG44</f>
        <v>5.0999999999999996</v>
      </c>
      <c r="V43" s="212">
        <f>'Uitslag sorteren'!AH44</f>
        <v>8.5</v>
      </c>
      <c r="W43" s="495">
        <f>'Uitslag sorteren'!AI44</f>
        <v>0</v>
      </c>
    </row>
    <row r="44" spans="1:23" x14ac:dyDescent="0.2">
      <c r="A44" s="205">
        <f>'Uitslag sorteren'!B45</f>
        <v>15</v>
      </c>
      <c r="B44" s="206" t="str">
        <f>'Uitslag sorteren'!C45</f>
        <v>Naomi Jonker</v>
      </c>
      <c r="C44" s="207" t="str">
        <f>'Uitslag sorteren'!D45</f>
        <v>Olvo Wezep</v>
      </c>
      <c r="D44" s="205" t="str">
        <f>'Uitslag sorteren'!E45</f>
        <v>.</v>
      </c>
      <c r="E44" s="208" t="str">
        <f>'Uitslag sorteren'!F45</f>
        <v>pre pre instap 1</v>
      </c>
      <c r="F44" s="208" t="str">
        <f>'Uitslag sorteren'!G45</f>
        <v>D4</v>
      </c>
      <c r="G44" s="208">
        <f>'Uitslag sorteren'!H45</f>
        <v>0</v>
      </c>
      <c r="H44" s="210"/>
      <c r="I44" s="400">
        <f>'Uitslag sorteren'!P45</f>
        <v>4.5</v>
      </c>
      <c r="J44" s="212">
        <f>'Uitslag sorteren'!Q45</f>
        <v>13</v>
      </c>
      <c r="K44" s="216">
        <f>'Uitslag sorteren'!R45</f>
        <v>0</v>
      </c>
      <c r="L44" s="396">
        <f>'Uitslag sorteren'!S45</f>
        <v>4.8</v>
      </c>
      <c r="M44" s="212">
        <f>'Uitslag sorteren'!T45</f>
        <v>12.8</v>
      </c>
      <c r="N44" s="216">
        <f>'Uitslag sorteren'!U45</f>
        <v>0</v>
      </c>
      <c r="O44" s="400">
        <f>'Uitslag sorteren'!W45</f>
        <v>4.2</v>
      </c>
      <c r="P44" s="212">
        <f>'Uitslag sorteren'!X45</f>
        <v>7.6</v>
      </c>
      <c r="Q44" s="216">
        <f>'Uitslag sorteren'!Y45</f>
        <v>0</v>
      </c>
      <c r="R44" s="400">
        <f>'Uitslag sorteren'!AB45</f>
        <v>3.9</v>
      </c>
      <c r="S44" s="212">
        <f>'Uitslag sorteren'!AC45</f>
        <v>7.6</v>
      </c>
      <c r="T44" s="216">
        <f>'Uitslag sorteren'!AD45</f>
        <v>0</v>
      </c>
      <c r="U44" s="400">
        <f>'Uitslag sorteren'!AG45</f>
        <v>4.2</v>
      </c>
      <c r="V44" s="212">
        <f>'Uitslag sorteren'!AH45</f>
        <v>8.1999999999999993</v>
      </c>
      <c r="W44" s="495">
        <f>'Uitslag sorteren'!AI45</f>
        <v>0</v>
      </c>
    </row>
    <row r="45" spans="1:23" x14ac:dyDescent="0.2">
      <c r="A45" s="205">
        <f>'Uitslag sorteren'!B46</f>
        <v>16</v>
      </c>
      <c r="B45" s="206" t="str">
        <f>'Uitslag sorteren'!C46</f>
        <v>Laurie van Pijkeren</v>
      </c>
      <c r="C45" s="207" t="str">
        <f>'Uitslag sorteren'!D46</f>
        <v>Olvo Wezep</v>
      </c>
      <c r="D45" s="205" t="str">
        <f>'Uitslag sorteren'!E46</f>
        <v>.</v>
      </c>
      <c r="E45" s="208" t="str">
        <f>'Uitslag sorteren'!F46</f>
        <v>pre pre instap 1</v>
      </c>
      <c r="F45" s="208" t="str">
        <f>'Uitslag sorteren'!G46</f>
        <v>D4</v>
      </c>
      <c r="G45" s="208">
        <f>'Uitslag sorteren'!H46</f>
        <v>0</v>
      </c>
      <c r="H45" s="210"/>
      <c r="I45" s="400">
        <f>'Uitslag sorteren'!P46</f>
        <v>4.5</v>
      </c>
      <c r="J45" s="212">
        <f>'Uitslag sorteren'!Q46</f>
        <v>13</v>
      </c>
      <c r="K45" s="216">
        <f>'Uitslag sorteren'!R46</f>
        <v>0</v>
      </c>
      <c r="L45" s="396">
        <f>'Uitslag sorteren'!S46</f>
        <v>4.8</v>
      </c>
      <c r="M45" s="212">
        <f>'Uitslag sorteren'!T46</f>
        <v>13.3</v>
      </c>
      <c r="N45" s="216">
        <f>'Uitslag sorteren'!U46</f>
        <v>0</v>
      </c>
      <c r="O45" s="400">
        <f>'Uitslag sorteren'!W46</f>
        <v>4.5</v>
      </c>
      <c r="P45" s="212">
        <f>'Uitslag sorteren'!X46</f>
        <v>8.3000000000000007</v>
      </c>
      <c r="Q45" s="216">
        <f>'Uitslag sorteren'!Y46</f>
        <v>0</v>
      </c>
      <c r="R45" s="400">
        <f>'Uitslag sorteren'!AB46</f>
        <v>5.0999999999999996</v>
      </c>
      <c r="S45" s="212">
        <f>'Uitslag sorteren'!AC46</f>
        <v>7.9</v>
      </c>
      <c r="T45" s="216">
        <f>'Uitslag sorteren'!AD46</f>
        <v>0</v>
      </c>
      <c r="U45" s="400">
        <f>'Uitslag sorteren'!AG46</f>
        <v>4.5</v>
      </c>
      <c r="V45" s="212">
        <f>'Uitslag sorteren'!AH46</f>
        <v>9.1</v>
      </c>
      <c r="W45" s="495">
        <f>'Uitslag sorteren'!AI46</f>
        <v>0</v>
      </c>
    </row>
    <row r="46" spans="1:23" x14ac:dyDescent="0.2">
      <c r="A46" s="205">
        <f>'Uitslag sorteren'!B47</f>
        <v>0</v>
      </c>
      <c r="B46" s="206">
        <f>'Uitslag sorteren'!C47</f>
        <v>0</v>
      </c>
      <c r="C46" s="207" t="str">
        <f>'Uitslag sorteren'!D47</f>
        <v xml:space="preserve"> </v>
      </c>
      <c r="D46" s="205">
        <f>'Uitslag sorteren'!E47</f>
        <v>0</v>
      </c>
      <c r="E46" s="208">
        <f>'Uitslag sorteren'!F47</f>
        <v>0</v>
      </c>
      <c r="F46" s="208">
        <f>'Uitslag sorteren'!G47</f>
        <v>0</v>
      </c>
      <c r="G46" s="208">
        <f>'Uitslag sorteren'!H47</f>
        <v>0</v>
      </c>
      <c r="H46" s="210"/>
      <c r="I46" s="400">
        <f>'Uitslag sorteren'!P47</f>
        <v>0</v>
      </c>
      <c r="J46" s="212">
        <f>'Uitslag sorteren'!Q47</f>
        <v>0</v>
      </c>
      <c r="K46" s="216">
        <f>'Uitslag sorteren'!R47</f>
        <v>0</v>
      </c>
      <c r="L46" s="396">
        <f>'Uitslag sorteren'!S47</f>
        <v>0</v>
      </c>
      <c r="M46" s="212">
        <f>'Uitslag sorteren'!T47</f>
        <v>0</v>
      </c>
      <c r="N46" s="216">
        <f>'Uitslag sorteren'!U47</f>
        <v>0</v>
      </c>
      <c r="O46" s="400">
        <f>'Uitslag sorteren'!W47</f>
        <v>0</v>
      </c>
      <c r="P46" s="212">
        <f>'Uitslag sorteren'!X47</f>
        <v>0</v>
      </c>
      <c r="Q46" s="216">
        <f>'Uitslag sorteren'!Y47</f>
        <v>0</v>
      </c>
      <c r="R46" s="400">
        <f>'Uitslag sorteren'!AB47</f>
        <v>0</v>
      </c>
      <c r="S46" s="212">
        <f>'Uitslag sorteren'!AC47</f>
        <v>0</v>
      </c>
      <c r="T46" s="216">
        <f>'Uitslag sorteren'!AD47</f>
        <v>0</v>
      </c>
      <c r="U46" s="400">
        <f>'Uitslag sorteren'!AG47</f>
        <v>0</v>
      </c>
      <c r="V46" s="212">
        <f>'Uitslag sorteren'!AH47</f>
        <v>0</v>
      </c>
      <c r="W46" s="495">
        <f>'Uitslag sorteren'!AI47</f>
        <v>0</v>
      </c>
    </row>
    <row r="47" spans="1:23" x14ac:dyDescent="0.2">
      <c r="A47" s="205">
        <f>'Uitslag sorteren'!B48</f>
        <v>0</v>
      </c>
      <c r="B47" s="206">
        <f>'Uitslag sorteren'!C48</f>
        <v>0</v>
      </c>
      <c r="C47" s="207" t="str">
        <f>'Uitslag sorteren'!D48</f>
        <v xml:space="preserve"> </v>
      </c>
      <c r="D47" s="205">
        <f>'Uitslag sorteren'!E48</f>
        <v>0</v>
      </c>
      <c r="E47" s="208">
        <f>'Uitslag sorteren'!F48</f>
        <v>0</v>
      </c>
      <c r="F47" s="208">
        <f>'Uitslag sorteren'!G48</f>
        <v>0</v>
      </c>
      <c r="G47" s="208">
        <f>'Uitslag sorteren'!H48</f>
        <v>0</v>
      </c>
      <c r="H47" s="210"/>
      <c r="I47" s="400">
        <f>'Uitslag sorteren'!P48</f>
        <v>0</v>
      </c>
      <c r="J47" s="212">
        <f>'Uitslag sorteren'!Q48</f>
        <v>0</v>
      </c>
      <c r="K47" s="216">
        <f>'Uitslag sorteren'!R48</f>
        <v>0</v>
      </c>
      <c r="L47" s="396">
        <f>'Uitslag sorteren'!S48</f>
        <v>0</v>
      </c>
      <c r="M47" s="212">
        <f>'Uitslag sorteren'!T48</f>
        <v>0</v>
      </c>
      <c r="N47" s="216">
        <f>'Uitslag sorteren'!U48</f>
        <v>0</v>
      </c>
      <c r="O47" s="400">
        <f>'Uitslag sorteren'!W48</f>
        <v>0</v>
      </c>
      <c r="P47" s="212">
        <f>'Uitslag sorteren'!X48</f>
        <v>0</v>
      </c>
      <c r="Q47" s="216">
        <f>'Uitslag sorteren'!Y48</f>
        <v>0</v>
      </c>
      <c r="R47" s="400">
        <f>'Uitslag sorteren'!AB48</f>
        <v>0</v>
      </c>
      <c r="S47" s="212">
        <f>'Uitslag sorteren'!AC48</f>
        <v>0</v>
      </c>
      <c r="T47" s="216">
        <f>'Uitslag sorteren'!AD48</f>
        <v>0</v>
      </c>
      <c r="U47" s="400">
        <f>'Uitslag sorteren'!AG48</f>
        <v>0</v>
      </c>
      <c r="V47" s="212">
        <f>'Uitslag sorteren'!AH48</f>
        <v>0</v>
      </c>
      <c r="W47" s="495">
        <f>'Uitslag sorteren'!AI48</f>
        <v>0</v>
      </c>
    </row>
    <row r="48" spans="1:23" x14ac:dyDescent="0.2">
      <c r="A48" s="205">
        <f>'Uitslag sorteren'!B49</f>
        <v>0</v>
      </c>
      <c r="B48" s="206">
        <f>'Uitslag sorteren'!C49</f>
        <v>0</v>
      </c>
      <c r="C48" s="207" t="str">
        <f>'Uitslag sorteren'!D49</f>
        <v xml:space="preserve"> </v>
      </c>
      <c r="D48" s="205">
        <f>'Uitslag sorteren'!E49</f>
        <v>0</v>
      </c>
      <c r="E48" s="208">
        <f>'Uitslag sorteren'!F49</f>
        <v>0</v>
      </c>
      <c r="F48" s="208">
        <f>'Uitslag sorteren'!G49</f>
        <v>0</v>
      </c>
      <c r="G48" s="208">
        <f>'Uitslag sorteren'!H49</f>
        <v>0</v>
      </c>
      <c r="H48" s="210"/>
      <c r="I48" s="400">
        <f>'Uitslag sorteren'!P49</f>
        <v>0</v>
      </c>
      <c r="J48" s="212">
        <f>'Uitslag sorteren'!Q49</f>
        <v>0</v>
      </c>
      <c r="K48" s="216">
        <f>'Uitslag sorteren'!R49</f>
        <v>0</v>
      </c>
      <c r="L48" s="396">
        <f>'Uitslag sorteren'!S49</f>
        <v>0</v>
      </c>
      <c r="M48" s="212">
        <f>'Uitslag sorteren'!T49</f>
        <v>0</v>
      </c>
      <c r="N48" s="216">
        <f>'Uitslag sorteren'!U49</f>
        <v>0</v>
      </c>
      <c r="O48" s="400">
        <f>'Uitslag sorteren'!W49</f>
        <v>0</v>
      </c>
      <c r="P48" s="212">
        <f>'Uitslag sorteren'!X49</f>
        <v>0</v>
      </c>
      <c r="Q48" s="216">
        <f>'Uitslag sorteren'!Y49</f>
        <v>0</v>
      </c>
      <c r="R48" s="400">
        <f>'Uitslag sorteren'!AB49</f>
        <v>0</v>
      </c>
      <c r="S48" s="212">
        <f>'Uitslag sorteren'!AC49</f>
        <v>0</v>
      </c>
      <c r="T48" s="216">
        <f>'Uitslag sorteren'!AD49</f>
        <v>0</v>
      </c>
      <c r="U48" s="400">
        <f>'Uitslag sorteren'!AG49</f>
        <v>0</v>
      </c>
      <c r="V48" s="212">
        <f>'Uitslag sorteren'!AH49</f>
        <v>0</v>
      </c>
      <c r="W48" s="495">
        <f>'Uitslag sorteren'!AI49</f>
        <v>0</v>
      </c>
    </row>
    <row r="49" spans="1:23" x14ac:dyDescent="0.2">
      <c r="A49" s="205">
        <f>'Uitslag sorteren'!B50</f>
        <v>0</v>
      </c>
      <c r="B49" s="206">
        <f>'Uitslag sorteren'!C50</f>
        <v>0</v>
      </c>
      <c r="C49" s="207" t="str">
        <f>'Uitslag sorteren'!D50</f>
        <v xml:space="preserve"> </v>
      </c>
      <c r="D49" s="205">
        <f>'Uitslag sorteren'!E50</f>
        <v>0</v>
      </c>
      <c r="E49" s="208">
        <f>'Uitslag sorteren'!F50</f>
        <v>0</v>
      </c>
      <c r="F49" s="208">
        <f>'Uitslag sorteren'!G50</f>
        <v>0</v>
      </c>
      <c r="G49" s="208">
        <f>'Uitslag sorteren'!H50</f>
        <v>0</v>
      </c>
      <c r="H49" s="210"/>
      <c r="I49" s="400">
        <f>'Uitslag sorteren'!P50</f>
        <v>0</v>
      </c>
      <c r="J49" s="212">
        <f>'Uitslag sorteren'!Q50</f>
        <v>0</v>
      </c>
      <c r="K49" s="216">
        <f>'Uitslag sorteren'!R50</f>
        <v>0</v>
      </c>
      <c r="L49" s="396">
        <f>'Uitslag sorteren'!S50</f>
        <v>0</v>
      </c>
      <c r="M49" s="212">
        <f>'Uitslag sorteren'!T50</f>
        <v>0</v>
      </c>
      <c r="N49" s="216">
        <f>'Uitslag sorteren'!U50</f>
        <v>0</v>
      </c>
      <c r="O49" s="400">
        <f>'Uitslag sorteren'!W50</f>
        <v>0</v>
      </c>
      <c r="P49" s="212">
        <f>'Uitslag sorteren'!X50</f>
        <v>0</v>
      </c>
      <c r="Q49" s="216">
        <f>'Uitslag sorteren'!Y50</f>
        <v>0</v>
      </c>
      <c r="R49" s="400">
        <f>'Uitslag sorteren'!AB50</f>
        <v>0</v>
      </c>
      <c r="S49" s="212">
        <f>'Uitslag sorteren'!AC50</f>
        <v>0</v>
      </c>
      <c r="T49" s="216">
        <f>'Uitslag sorteren'!AD50</f>
        <v>0</v>
      </c>
      <c r="U49" s="400">
        <f>'Uitslag sorteren'!AG50</f>
        <v>0</v>
      </c>
      <c r="V49" s="212">
        <f>'Uitslag sorteren'!AH50</f>
        <v>0</v>
      </c>
      <c r="W49" s="495">
        <f>'Uitslag sorteren'!AI50</f>
        <v>0</v>
      </c>
    </row>
    <row r="50" spans="1:23" x14ac:dyDescent="0.2">
      <c r="A50" s="205">
        <f>'Uitslag sorteren'!B51</f>
        <v>0</v>
      </c>
      <c r="B50" s="206">
        <f>'Uitslag sorteren'!C51</f>
        <v>0</v>
      </c>
      <c r="C50" s="207" t="str">
        <f>'Uitslag sorteren'!D51</f>
        <v xml:space="preserve"> </v>
      </c>
      <c r="D50" s="205">
        <f>'Uitslag sorteren'!E51</f>
        <v>0</v>
      </c>
      <c r="E50" s="208">
        <f>'Uitslag sorteren'!F51</f>
        <v>0</v>
      </c>
      <c r="F50" s="208">
        <f>'Uitslag sorteren'!G51</f>
        <v>0</v>
      </c>
      <c r="G50" s="208">
        <f>'Uitslag sorteren'!H51</f>
        <v>0</v>
      </c>
      <c r="H50" s="210"/>
      <c r="I50" s="400">
        <f>'Uitslag sorteren'!P51</f>
        <v>0</v>
      </c>
      <c r="J50" s="212">
        <f>'Uitslag sorteren'!Q51</f>
        <v>0</v>
      </c>
      <c r="K50" s="216">
        <f>'Uitslag sorteren'!R51</f>
        <v>0</v>
      </c>
      <c r="L50" s="396">
        <f>'Uitslag sorteren'!S51</f>
        <v>0</v>
      </c>
      <c r="M50" s="212">
        <f>'Uitslag sorteren'!T51</f>
        <v>0</v>
      </c>
      <c r="N50" s="216">
        <f>'Uitslag sorteren'!U51</f>
        <v>0</v>
      </c>
      <c r="O50" s="400">
        <f>'Uitslag sorteren'!W51</f>
        <v>0</v>
      </c>
      <c r="P50" s="212">
        <f>'Uitslag sorteren'!X51</f>
        <v>0</v>
      </c>
      <c r="Q50" s="216">
        <f>'Uitslag sorteren'!Y51</f>
        <v>0</v>
      </c>
      <c r="R50" s="400">
        <f>'Uitslag sorteren'!AB51</f>
        <v>0</v>
      </c>
      <c r="S50" s="212">
        <f>'Uitslag sorteren'!AC51</f>
        <v>0</v>
      </c>
      <c r="T50" s="216">
        <f>'Uitslag sorteren'!AD51</f>
        <v>0</v>
      </c>
      <c r="U50" s="400">
        <f>'Uitslag sorteren'!AG51</f>
        <v>0</v>
      </c>
      <c r="V50" s="212">
        <f>'Uitslag sorteren'!AH51</f>
        <v>0</v>
      </c>
      <c r="W50" s="495">
        <f>'Uitslag sorteren'!AI51</f>
        <v>0</v>
      </c>
    </row>
    <row r="51" spans="1:23" x14ac:dyDescent="0.2">
      <c r="A51" s="205">
        <f>'Uitslag sorteren'!B52</f>
        <v>0</v>
      </c>
      <c r="B51" s="206">
        <f>'Uitslag sorteren'!C52</f>
        <v>0</v>
      </c>
      <c r="C51" s="207" t="str">
        <f>'Uitslag sorteren'!D52</f>
        <v xml:space="preserve"> </v>
      </c>
      <c r="D51" s="205">
        <f>'Uitslag sorteren'!E52</f>
        <v>0</v>
      </c>
      <c r="E51" s="208">
        <f>'Uitslag sorteren'!F52</f>
        <v>0</v>
      </c>
      <c r="F51" s="208">
        <f>'Uitslag sorteren'!G52</f>
        <v>0</v>
      </c>
      <c r="G51" s="208">
        <f>'Uitslag sorteren'!H52</f>
        <v>0</v>
      </c>
      <c r="H51" s="210"/>
      <c r="I51" s="400">
        <f>'Uitslag sorteren'!P52</f>
        <v>0</v>
      </c>
      <c r="J51" s="212">
        <f>'Uitslag sorteren'!Q52</f>
        <v>0</v>
      </c>
      <c r="K51" s="216">
        <f>'Uitslag sorteren'!R52</f>
        <v>0</v>
      </c>
      <c r="L51" s="396">
        <f>'Uitslag sorteren'!S52</f>
        <v>0</v>
      </c>
      <c r="M51" s="212">
        <f>'Uitslag sorteren'!T52</f>
        <v>0</v>
      </c>
      <c r="N51" s="216">
        <f>'Uitslag sorteren'!U52</f>
        <v>0</v>
      </c>
      <c r="O51" s="400">
        <f>'Uitslag sorteren'!W52</f>
        <v>0</v>
      </c>
      <c r="P51" s="212">
        <f>'Uitslag sorteren'!X52</f>
        <v>0</v>
      </c>
      <c r="Q51" s="216">
        <f>'Uitslag sorteren'!Y52</f>
        <v>0</v>
      </c>
      <c r="R51" s="400">
        <f>'Uitslag sorteren'!AB52</f>
        <v>0</v>
      </c>
      <c r="S51" s="212">
        <f>'Uitslag sorteren'!AC52</f>
        <v>0</v>
      </c>
      <c r="T51" s="216">
        <f>'Uitslag sorteren'!AD52</f>
        <v>0</v>
      </c>
      <c r="U51" s="400">
        <f>'Uitslag sorteren'!AG52</f>
        <v>0</v>
      </c>
      <c r="V51" s="212">
        <f>'Uitslag sorteren'!AH52</f>
        <v>0</v>
      </c>
      <c r="W51" s="495">
        <f>'Uitslag sorteren'!AI52</f>
        <v>0</v>
      </c>
    </row>
    <row r="52" spans="1:23" x14ac:dyDescent="0.2">
      <c r="A52" s="304">
        <f>'Uitslag sorteren'!B53</f>
        <v>0</v>
      </c>
      <c r="B52" s="305">
        <f>'Uitslag sorteren'!C53</f>
        <v>0</v>
      </c>
      <c r="C52" s="306" t="str">
        <f>'Uitslag sorteren'!D53</f>
        <v xml:space="preserve"> </v>
      </c>
      <c r="D52" s="304">
        <f>'Uitslag sorteren'!E53</f>
        <v>0</v>
      </c>
      <c r="E52" s="307">
        <f>'Uitslag sorteren'!F53</f>
        <v>0</v>
      </c>
      <c r="F52" s="307">
        <f>'Uitslag sorteren'!G53</f>
        <v>0</v>
      </c>
      <c r="G52" s="307">
        <f>'Uitslag sorteren'!H53</f>
        <v>0</v>
      </c>
      <c r="H52" s="308"/>
      <c r="I52" s="401">
        <f>'Uitslag sorteren'!P53</f>
        <v>0</v>
      </c>
      <c r="J52" s="309">
        <f>'Uitslag sorteren'!Q53</f>
        <v>0</v>
      </c>
      <c r="K52" s="310">
        <f>'Uitslag sorteren'!R53</f>
        <v>0</v>
      </c>
      <c r="L52" s="397">
        <f>'Uitslag sorteren'!S53</f>
        <v>0</v>
      </c>
      <c r="M52" s="309">
        <f>'Uitslag sorteren'!T53</f>
        <v>0</v>
      </c>
      <c r="N52" s="310">
        <f>'Uitslag sorteren'!U53</f>
        <v>0</v>
      </c>
      <c r="O52" s="401">
        <f>'Uitslag sorteren'!W53</f>
        <v>0</v>
      </c>
      <c r="P52" s="309">
        <f>'Uitslag sorteren'!X53</f>
        <v>0</v>
      </c>
      <c r="Q52" s="310">
        <f>'Uitslag sorteren'!Y53</f>
        <v>0</v>
      </c>
      <c r="R52" s="401">
        <f>'Uitslag sorteren'!AB53</f>
        <v>0</v>
      </c>
      <c r="S52" s="309">
        <f>'Uitslag sorteren'!AC53</f>
        <v>0</v>
      </c>
      <c r="T52" s="310">
        <f>'Uitslag sorteren'!AD53</f>
        <v>0</v>
      </c>
      <c r="U52" s="401">
        <f>'Uitslag sorteren'!AG53</f>
        <v>0</v>
      </c>
      <c r="V52" s="309">
        <f>'Uitslag sorteren'!AH53</f>
        <v>0</v>
      </c>
      <c r="W52" s="496">
        <f>'Uitslag sorteren'!AI53</f>
        <v>0</v>
      </c>
    </row>
    <row r="53" spans="1:23" x14ac:dyDescent="0.2">
      <c r="A53" s="467"/>
      <c r="B53" s="468"/>
      <c r="C53" s="468" t="str">
        <f>'Uitslag sorteren'!AX54</f>
        <v xml:space="preserve"> </v>
      </c>
      <c r="D53" s="467"/>
      <c r="E53" s="467"/>
      <c r="F53" s="467"/>
      <c r="G53" s="467"/>
      <c r="H53" s="467"/>
      <c r="I53" s="469"/>
      <c r="J53" s="470"/>
      <c r="K53" s="471"/>
      <c r="L53" s="469"/>
      <c r="M53" s="470"/>
      <c r="N53" s="471">
        <f>'Uitslag sorteren'!BL54</f>
        <v>0</v>
      </c>
      <c r="O53" s="469">
        <f>'Uitslag sorteren'!BO54</f>
        <v>0</v>
      </c>
      <c r="P53" s="470">
        <f>'Uitslag sorteren'!BP54</f>
        <v>0</v>
      </c>
      <c r="Q53" s="471">
        <f>'Uitslag sorteren'!BQ54</f>
        <v>0</v>
      </c>
      <c r="R53" s="469">
        <f>'Uitslag sorteren'!BT54</f>
        <v>0</v>
      </c>
      <c r="S53" s="470">
        <f>'Uitslag sorteren'!BU54</f>
        <v>0</v>
      </c>
      <c r="T53" s="471">
        <f>'Uitslag sorteren'!BV54</f>
        <v>0</v>
      </c>
      <c r="U53" s="469">
        <f>'Uitslag sorteren'!BY54</f>
        <v>0</v>
      </c>
      <c r="V53" s="470">
        <f>'Uitslag sorteren'!BZ54</f>
        <v>0</v>
      </c>
      <c r="W53" s="471">
        <f>'Uitslag sorteren'!CA54</f>
        <v>0</v>
      </c>
    </row>
    <row r="54" spans="1:23" x14ac:dyDescent="0.2">
      <c r="A54" s="467"/>
      <c r="B54" s="468"/>
      <c r="C54" s="468" t="str">
        <f>'Uitslag sorteren'!AX55</f>
        <v xml:space="preserve"> </v>
      </c>
      <c r="D54" s="467"/>
      <c r="E54" s="467"/>
      <c r="F54" s="467"/>
      <c r="G54" s="467"/>
      <c r="H54" s="467"/>
      <c r="I54" s="469"/>
      <c r="J54" s="470"/>
      <c r="K54" s="471"/>
      <c r="L54" s="469"/>
      <c r="M54" s="470"/>
      <c r="N54" s="471">
        <f>'Uitslag sorteren'!BL55</f>
        <v>0</v>
      </c>
      <c r="O54" s="469">
        <f>'Uitslag sorteren'!BO55</f>
        <v>0</v>
      </c>
      <c r="P54" s="470">
        <f>'Uitslag sorteren'!BP55</f>
        <v>0</v>
      </c>
      <c r="Q54" s="471">
        <f>'Uitslag sorteren'!BQ55</f>
        <v>0</v>
      </c>
      <c r="R54" s="469">
        <f>'Uitslag sorteren'!BT55</f>
        <v>0</v>
      </c>
      <c r="S54" s="470">
        <f>'Uitslag sorteren'!BU55</f>
        <v>0</v>
      </c>
      <c r="T54" s="471">
        <f>'Uitslag sorteren'!BV55</f>
        <v>0</v>
      </c>
      <c r="U54" s="469">
        <f>'Uitslag sorteren'!BY55</f>
        <v>0</v>
      </c>
      <c r="V54" s="470">
        <f>'Uitslag sorteren'!BZ55</f>
        <v>0</v>
      </c>
      <c r="W54" s="471">
        <f>'Uitslag sorteren'!CA55</f>
        <v>0</v>
      </c>
    </row>
    <row r="55" spans="1:23" x14ac:dyDescent="0.2">
      <c r="A55" s="467"/>
      <c r="B55" s="468"/>
      <c r="C55" s="468" t="str">
        <f>'Uitslag sorteren'!AX56</f>
        <v xml:space="preserve"> </v>
      </c>
      <c r="D55" s="467"/>
      <c r="E55" s="467"/>
      <c r="F55" s="467"/>
      <c r="G55" s="467"/>
      <c r="H55" s="467"/>
      <c r="I55" s="469"/>
      <c r="J55" s="470"/>
      <c r="K55" s="471"/>
      <c r="L55" s="469"/>
      <c r="M55" s="470"/>
      <c r="N55" s="471">
        <f>'Uitslag sorteren'!BL56</f>
        <v>0</v>
      </c>
      <c r="O55" s="469">
        <f>'Uitslag sorteren'!BO56</f>
        <v>0</v>
      </c>
      <c r="P55" s="470">
        <f>'Uitslag sorteren'!BP56</f>
        <v>0</v>
      </c>
      <c r="Q55" s="471">
        <f>'Uitslag sorteren'!BQ56</f>
        <v>0</v>
      </c>
      <c r="R55" s="469">
        <f>'Uitslag sorteren'!BT56</f>
        <v>0</v>
      </c>
      <c r="S55" s="470">
        <f>'Uitslag sorteren'!BU56</f>
        <v>0</v>
      </c>
      <c r="T55" s="471">
        <f>'Uitslag sorteren'!BV56</f>
        <v>0</v>
      </c>
      <c r="U55" s="469">
        <f>'Uitslag sorteren'!BY56</f>
        <v>0</v>
      </c>
      <c r="V55" s="470">
        <f>'Uitslag sorteren'!BZ56</f>
        <v>0</v>
      </c>
      <c r="W55" s="471">
        <f>'Uitslag sorteren'!CA56</f>
        <v>0</v>
      </c>
    </row>
    <row r="56" spans="1:23" x14ac:dyDescent="0.2">
      <c r="A56" s="467"/>
      <c r="B56" s="468"/>
      <c r="C56" s="468" t="str">
        <f>'Uitslag sorteren'!AX57</f>
        <v xml:space="preserve"> </v>
      </c>
      <c r="D56" s="467"/>
      <c r="E56" s="467"/>
      <c r="F56" s="467"/>
      <c r="G56" s="467"/>
      <c r="H56" s="467"/>
      <c r="I56" s="469"/>
      <c r="J56" s="470"/>
      <c r="K56" s="471"/>
      <c r="L56" s="469"/>
      <c r="M56" s="470"/>
      <c r="N56" s="471">
        <f>'Uitslag sorteren'!BL57</f>
        <v>0</v>
      </c>
      <c r="O56" s="469">
        <f>'Uitslag sorteren'!BO57</f>
        <v>0</v>
      </c>
      <c r="P56" s="470">
        <f>'Uitslag sorteren'!BP57</f>
        <v>0</v>
      </c>
      <c r="Q56" s="471">
        <f>'Uitslag sorteren'!BQ57</f>
        <v>0</v>
      </c>
      <c r="R56" s="469">
        <f>'Uitslag sorteren'!BT57</f>
        <v>0</v>
      </c>
      <c r="S56" s="470">
        <f>'Uitslag sorteren'!BU57</f>
        <v>0</v>
      </c>
      <c r="T56" s="471">
        <f>'Uitslag sorteren'!BV57</f>
        <v>0</v>
      </c>
      <c r="U56" s="469">
        <f>'Uitslag sorteren'!BY57</f>
        <v>0</v>
      </c>
      <c r="V56" s="470">
        <f>'Uitslag sorteren'!BZ57</f>
        <v>0</v>
      </c>
      <c r="W56" s="471">
        <f>'Uitslag sorteren'!CA57</f>
        <v>0</v>
      </c>
    </row>
    <row r="57" spans="1:23" x14ac:dyDescent="0.2">
      <c r="A57" s="467"/>
      <c r="B57" s="468"/>
      <c r="C57" s="468" t="str">
        <f>'Uitslag sorteren'!AX58</f>
        <v xml:space="preserve"> </v>
      </c>
      <c r="D57" s="467"/>
      <c r="E57" s="467"/>
      <c r="F57" s="467"/>
      <c r="G57" s="467"/>
      <c r="H57" s="467"/>
      <c r="I57" s="469"/>
      <c r="J57" s="470"/>
      <c r="K57" s="471"/>
      <c r="L57" s="469"/>
      <c r="M57" s="470"/>
      <c r="N57" s="471">
        <f>'Uitslag sorteren'!BL58</f>
        <v>0</v>
      </c>
      <c r="O57" s="469">
        <f>'Uitslag sorteren'!BO58</f>
        <v>0</v>
      </c>
      <c r="P57" s="470">
        <f>'Uitslag sorteren'!BP58</f>
        <v>0</v>
      </c>
      <c r="Q57" s="471">
        <f>'Uitslag sorteren'!BQ58</f>
        <v>0</v>
      </c>
      <c r="R57" s="469">
        <f>'Uitslag sorteren'!BT58</f>
        <v>0</v>
      </c>
      <c r="S57" s="470">
        <f>'Uitslag sorteren'!BU58</f>
        <v>0</v>
      </c>
      <c r="T57" s="471">
        <f>'Uitslag sorteren'!BV58</f>
        <v>0</v>
      </c>
      <c r="U57" s="469">
        <f>'Uitslag sorteren'!BY58</f>
        <v>0</v>
      </c>
      <c r="V57" s="470">
        <f>'Uitslag sorteren'!BZ58</f>
        <v>0</v>
      </c>
      <c r="W57" s="471">
        <f>'Uitslag sorteren'!CA58</f>
        <v>0</v>
      </c>
    </row>
    <row r="58" spans="1:23" x14ac:dyDescent="0.2">
      <c r="A58" s="467"/>
      <c r="B58" s="468"/>
      <c r="C58" s="468" t="str">
        <f>'Uitslag sorteren'!AX59</f>
        <v xml:space="preserve"> </v>
      </c>
      <c r="D58" s="467"/>
      <c r="E58" s="467"/>
      <c r="F58" s="467"/>
      <c r="G58" s="467"/>
      <c r="H58" s="467"/>
      <c r="I58" s="469"/>
      <c r="J58" s="470"/>
      <c r="K58" s="471"/>
      <c r="L58" s="469"/>
      <c r="M58" s="470"/>
      <c r="N58" s="471">
        <f>'Uitslag sorteren'!BL59</f>
        <v>0</v>
      </c>
      <c r="O58" s="469">
        <f>'Uitslag sorteren'!BO59</f>
        <v>0</v>
      </c>
      <c r="P58" s="470">
        <f>'Uitslag sorteren'!BP59</f>
        <v>0</v>
      </c>
      <c r="Q58" s="471">
        <f>'Uitslag sorteren'!BQ59</f>
        <v>0</v>
      </c>
      <c r="R58" s="469">
        <f>'Uitslag sorteren'!BT59</f>
        <v>0</v>
      </c>
      <c r="S58" s="470">
        <f>'Uitslag sorteren'!BU59</f>
        <v>0</v>
      </c>
      <c r="T58" s="471">
        <f>'Uitslag sorteren'!BV59</f>
        <v>0</v>
      </c>
      <c r="U58" s="469">
        <f>'Uitslag sorteren'!BY59</f>
        <v>0</v>
      </c>
      <c r="V58" s="470">
        <f>'Uitslag sorteren'!BZ59</f>
        <v>0</v>
      </c>
      <c r="W58" s="471">
        <f>'Uitslag sorteren'!CA59</f>
        <v>0</v>
      </c>
    </row>
    <row r="59" spans="1:23" x14ac:dyDescent="0.2">
      <c r="A59" s="467">
        <f>'Uitslag sorteren'!AV60</f>
        <v>0</v>
      </c>
      <c r="B59" s="468"/>
      <c r="C59" s="468" t="str">
        <f>'Uitslag sorteren'!AX60</f>
        <v xml:space="preserve"> </v>
      </c>
      <c r="D59" s="467"/>
      <c r="E59" s="467"/>
      <c r="F59" s="467"/>
      <c r="G59" s="467"/>
      <c r="H59" s="467"/>
      <c r="I59" s="469"/>
      <c r="J59" s="470"/>
      <c r="K59" s="471"/>
      <c r="L59" s="469"/>
      <c r="M59" s="470"/>
      <c r="N59" s="471">
        <f>'Uitslag sorteren'!BL60</f>
        <v>0</v>
      </c>
      <c r="O59" s="469">
        <f>'Uitslag sorteren'!BO60</f>
        <v>0</v>
      </c>
      <c r="P59" s="470">
        <f>'Uitslag sorteren'!BP60</f>
        <v>0</v>
      </c>
      <c r="Q59" s="471">
        <f>'Uitslag sorteren'!BQ60</f>
        <v>0</v>
      </c>
      <c r="R59" s="469">
        <f>'Uitslag sorteren'!BT60</f>
        <v>0</v>
      </c>
      <c r="S59" s="470">
        <f>'Uitslag sorteren'!BU60</f>
        <v>0</v>
      </c>
      <c r="T59" s="471">
        <f>'Uitslag sorteren'!BV60</f>
        <v>0</v>
      </c>
      <c r="U59" s="469">
        <f>'Uitslag sorteren'!BY60</f>
        <v>0</v>
      </c>
      <c r="V59" s="470">
        <f>'Uitslag sorteren'!BZ60</f>
        <v>0</v>
      </c>
      <c r="W59" s="471">
        <f>'Uitslag sorteren'!CA60</f>
        <v>0</v>
      </c>
    </row>
    <row r="60" spans="1:23" x14ac:dyDescent="0.2">
      <c r="A60" s="467">
        <f>'Uitslag sorteren'!AV61</f>
        <v>0</v>
      </c>
      <c r="B60" s="468"/>
      <c r="C60" s="468" t="str">
        <f>'Uitslag sorteren'!AX61</f>
        <v xml:space="preserve"> </v>
      </c>
      <c r="D60" s="467"/>
      <c r="E60" s="467"/>
      <c r="F60" s="467"/>
      <c r="G60" s="467"/>
      <c r="H60" s="467"/>
      <c r="I60" s="469"/>
      <c r="J60" s="470"/>
      <c r="K60" s="471"/>
      <c r="L60" s="469"/>
      <c r="M60" s="470"/>
      <c r="N60" s="471">
        <f>'Uitslag sorteren'!BL61</f>
        <v>0</v>
      </c>
      <c r="O60" s="469">
        <f>'Uitslag sorteren'!BO61</f>
        <v>0</v>
      </c>
      <c r="P60" s="470">
        <f>'Uitslag sorteren'!BP61</f>
        <v>0</v>
      </c>
      <c r="Q60" s="471">
        <f>'Uitslag sorteren'!BQ61</f>
        <v>0</v>
      </c>
      <c r="R60" s="469">
        <f>'Uitslag sorteren'!BT61</f>
        <v>0</v>
      </c>
      <c r="S60" s="470">
        <f>'Uitslag sorteren'!BU61</f>
        <v>0</v>
      </c>
      <c r="T60" s="471">
        <f>'Uitslag sorteren'!BV61</f>
        <v>0</v>
      </c>
      <c r="U60" s="469">
        <f>'Uitslag sorteren'!BY61</f>
        <v>0</v>
      </c>
      <c r="V60" s="470">
        <f>'Uitslag sorteren'!BZ61</f>
        <v>0</v>
      </c>
      <c r="W60" s="471">
        <f>'Uitslag sorteren'!CA61</f>
        <v>0</v>
      </c>
    </row>
    <row r="61" spans="1:23" x14ac:dyDescent="0.2">
      <c r="A61" s="467">
        <f>'Uitslag sorteren'!AV62</f>
        <v>0</v>
      </c>
      <c r="B61" s="468"/>
      <c r="C61" s="468" t="str">
        <f>'Uitslag sorteren'!AX62</f>
        <v xml:space="preserve"> </v>
      </c>
      <c r="D61" s="467"/>
      <c r="E61" s="467"/>
      <c r="F61" s="467"/>
      <c r="G61" s="467"/>
      <c r="H61" s="467"/>
      <c r="I61" s="469"/>
      <c r="J61" s="470"/>
      <c r="K61" s="471"/>
      <c r="L61" s="469"/>
      <c r="M61" s="470"/>
      <c r="N61" s="471">
        <f>'Uitslag sorteren'!BL62</f>
        <v>0</v>
      </c>
      <c r="O61" s="469">
        <f>'Uitslag sorteren'!BO62</f>
        <v>0</v>
      </c>
      <c r="P61" s="470">
        <f>'Uitslag sorteren'!BP62</f>
        <v>0</v>
      </c>
      <c r="Q61" s="471">
        <f>'Uitslag sorteren'!BQ62</f>
        <v>0</v>
      </c>
      <c r="R61" s="469">
        <f>'Uitslag sorteren'!BT62</f>
        <v>0</v>
      </c>
      <c r="S61" s="470">
        <f>'Uitslag sorteren'!BU62</f>
        <v>0</v>
      </c>
      <c r="T61" s="471">
        <f>'Uitslag sorteren'!BV62</f>
        <v>0</v>
      </c>
      <c r="U61" s="469">
        <f>'Uitslag sorteren'!BY62</f>
        <v>0</v>
      </c>
      <c r="V61" s="470">
        <f>'Uitslag sorteren'!BZ62</f>
        <v>0</v>
      </c>
      <c r="W61" s="471">
        <f>'Uitslag sorteren'!CA62</f>
        <v>0</v>
      </c>
    </row>
    <row r="62" spans="1:23" x14ac:dyDescent="0.2">
      <c r="A62" s="467">
        <f>'Uitslag sorteren'!AV65</f>
        <v>0</v>
      </c>
      <c r="B62" s="468"/>
      <c r="C62" s="468" t="str">
        <f>'Uitslag sorteren'!AX65</f>
        <v xml:space="preserve"> </v>
      </c>
      <c r="D62" s="467"/>
      <c r="E62" s="467"/>
      <c r="F62" s="467"/>
      <c r="G62" s="467"/>
      <c r="H62" s="467"/>
      <c r="I62" s="469"/>
      <c r="J62" s="470"/>
      <c r="K62" s="471"/>
      <c r="L62" s="469"/>
      <c r="M62" s="470"/>
      <c r="N62" s="471">
        <f>'Uitslag sorteren'!BL63</f>
        <v>0</v>
      </c>
      <c r="O62" s="469">
        <f>'Uitslag sorteren'!BO65</f>
        <v>0</v>
      </c>
      <c r="P62" s="470">
        <f>'Uitslag sorteren'!BP63</f>
        <v>0</v>
      </c>
      <c r="Q62" s="471">
        <f>'Uitslag sorteren'!BQ65</f>
        <v>0</v>
      </c>
      <c r="R62" s="469">
        <f>'Uitslag sorteren'!BT65</f>
        <v>0</v>
      </c>
      <c r="S62" s="470">
        <f>'Uitslag sorteren'!BU63</f>
        <v>0</v>
      </c>
      <c r="T62" s="471">
        <f>'Uitslag sorteren'!BV65</f>
        <v>0</v>
      </c>
      <c r="U62" s="469">
        <f>'Uitslag sorteren'!BY65</f>
        <v>0</v>
      </c>
      <c r="V62" s="470">
        <f>'Uitslag sorteren'!BZ63</f>
        <v>0</v>
      </c>
      <c r="W62" s="471">
        <f>'Uitslag sorteren'!CA65</f>
        <v>0</v>
      </c>
    </row>
    <row r="63" spans="1:23" x14ac:dyDescent="0.2">
      <c r="A63" s="124"/>
      <c r="B63" s="124"/>
      <c r="C63" s="125"/>
      <c r="D63" s="119"/>
      <c r="E63" s="119"/>
      <c r="F63" s="124"/>
      <c r="G63" s="124"/>
      <c r="H63" s="124"/>
      <c r="I63" s="472"/>
      <c r="J63" s="473"/>
      <c r="K63" s="472"/>
      <c r="L63" s="472"/>
      <c r="M63" s="473"/>
      <c r="N63" s="472"/>
      <c r="O63" s="472"/>
      <c r="P63" s="473"/>
      <c r="Q63" s="472"/>
      <c r="R63" s="472"/>
      <c r="S63" s="473"/>
      <c r="T63" s="472"/>
      <c r="U63" s="472"/>
      <c r="V63" s="473"/>
      <c r="W63" s="472"/>
    </row>
    <row r="64" spans="1:23" x14ac:dyDescent="0.2">
      <c r="F64" s="123"/>
      <c r="G64" s="123"/>
      <c r="H64" s="123"/>
      <c r="I64" s="274"/>
    </row>
    <row r="65" spans="6:9" x14ac:dyDescent="0.2">
      <c r="F65" s="123"/>
      <c r="G65" s="123"/>
      <c r="H65" s="123"/>
      <c r="I65" s="274"/>
    </row>
    <row r="66" spans="6:9" x14ac:dyDescent="0.2">
      <c r="F66" s="123"/>
      <c r="G66" s="123"/>
      <c r="H66" s="123"/>
      <c r="I66" s="274"/>
    </row>
  </sheetData>
  <printOptions horizontalCentered="1"/>
  <pageMargins left="0.19685039370078741" right="7.874015748031496E-2" top="0.6692913385826772" bottom="0.47244094488188981" header="0.39370078740157483" footer="0.31496062992125984"/>
  <pageSetup paperSize="9" scale="72" fitToHeight="2" orientation="landscape" r:id="rId1"/>
  <headerFooter alignWithMargins="0">
    <oddHeader xml:space="preserve">&amp;C&amp;"Arial,Vet"&amp;16Uitslag 1e PW 6e divisie GM1
&amp;R&amp;12Beekbergen, 07-02-15
</oddHeader>
    <oddFooter>&amp;LDistrict Oost
&amp;C&amp;8KNGU Districts Technische Commissie Turnen Dames&amp;R&amp;8pagina &amp;P van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zoomScaleNormal="100" workbookViewId="0">
      <selection activeCell="J1" sqref="J1:M1048576"/>
    </sheetView>
  </sheetViews>
  <sheetFormatPr defaultRowHeight="12.75" x14ac:dyDescent="0.2"/>
  <cols>
    <col min="1" max="1" width="6.28515625" customWidth="1"/>
    <col min="2" max="2" width="20.140625" customWidth="1"/>
    <col min="3" max="3" width="22.28515625" bestFit="1" customWidth="1"/>
    <col min="4" max="4" width="5.7109375" bestFit="1" customWidth="1"/>
    <col min="5" max="5" width="6.42578125" bestFit="1" customWidth="1"/>
    <col min="6" max="7" width="3.7109375" bestFit="1" customWidth="1"/>
    <col min="8" max="8" width="11.42578125" bestFit="1" customWidth="1"/>
    <col min="10" max="10" width="7.140625" bestFit="1" customWidth="1"/>
    <col min="11" max="11" width="0" hidden="1" customWidth="1"/>
    <col min="12" max="12" width="7.140625" hidden="1" customWidth="1"/>
    <col min="14" max="14" width="7.140625" bestFit="1" customWidth="1"/>
    <col min="16" max="16" width="6.85546875" customWidth="1"/>
  </cols>
  <sheetData>
    <row r="1" spans="1:257" ht="30" x14ac:dyDescent="0.4">
      <c r="A1" s="442"/>
      <c r="B1" s="442"/>
      <c r="C1" s="442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3"/>
      <c r="CV1" s="443"/>
      <c r="CW1" s="443"/>
      <c r="CX1" s="443"/>
      <c r="CY1" s="443"/>
      <c r="CZ1" s="443"/>
      <c r="DA1" s="443"/>
      <c r="DB1" s="443"/>
      <c r="DC1" s="443"/>
      <c r="DD1" s="443"/>
      <c r="DE1" s="443"/>
      <c r="DF1" s="443"/>
      <c r="DG1" s="443"/>
      <c r="DH1" s="443"/>
      <c r="DI1" s="443"/>
      <c r="DJ1" s="443"/>
      <c r="DK1" s="443"/>
      <c r="DL1" s="443"/>
      <c r="DM1" s="443"/>
      <c r="DN1" s="443"/>
      <c r="DO1" s="443"/>
      <c r="DP1" s="443"/>
      <c r="DQ1" s="443"/>
      <c r="DR1" s="443"/>
      <c r="DS1" s="443"/>
      <c r="DT1" s="443"/>
      <c r="DU1" s="443"/>
      <c r="DV1" s="443"/>
      <c r="DW1" s="443"/>
      <c r="DX1" s="443"/>
      <c r="DY1" s="443"/>
      <c r="DZ1" s="443"/>
      <c r="EA1" s="443"/>
      <c r="EB1" s="443"/>
      <c r="EC1" s="443"/>
      <c r="ED1" s="443"/>
      <c r="EE1" s="443"/>
      <c r="EF1" s="443"/>
      <c r="EG1" s="443"/>
      <c r="EH1" s="443"/>
      <c r="EI1" s="443"/>
      <c r="EJ1" s="443"/>
      <c r="EK1" s="443"/>
      <c r="EL1" s="443"/>
      <c r="EM1" s="443"/>
      <c r="EN1" s="443"/>
      <c r="EO1" s="443"/>
      <c r="EP1" s="443"/>
      <c r="EQ1" s="443"/>
      <c r="ER1" s="443"/>
      <c r="ES1" s="443"/>
      <c r="ET1" s="443"/>
      <c r="EU1" s="443"/>
      <c r="EV1" s="443"/>
      <c r="EW1" s="443"/>
      <c r="EX1" s="443"/>
      <c r="EY1" s="443"/>
      <c r="EZ1" s="443"/>
      <c r="FA1" s="443"/>
      <c r="FB1" s="443"/>
      <c r="FC1" s="443"/>
      <c r="FD1" s="443"/>
      <c r="FE1" s="443"/>
      <c r="FF1" s="443"/>
      <c r="FG1" s="443"/>
      <c r="FH1" s="443"/>
      <c r="FI1" s="443"/>
      <c r="FJ1" s="443"/>
      <c r="FK1" s="443"/>
      <c r="FL1" s="443"/>
      <c r="FM1" s="443"/>
      <c r="FN1" s="443"/>
      <c r="FO1" s="443"/>
      <c r="FP1" s="443"/>
      <c r="FQ1" s="443"/>
      <c r="FR1" s="443"/>
      <c r="FS1" s="443"/>
      <c r="FT1" s="443"/>
      <c r="FU1" s="443"/>
      <c r="FV1" s="443"/>
      <c r="FW1" s="443"/>
      <c r="FX1" s="443"/>
      <c r="FY1" s="443"/>
      <c r="FZ1" s="443"/>
      <c r="GA1" s="443"/>
      <c r="GB1" s="443"/>
      <c r="GC1" s="443"/>
      <c r="GD1" s="443"/>
      <c r="GE1" s="443"/>
      <c r="GF1" s="443"/>
      <c r="GG1" s="443"/>
      <c r="GH1" s="443"/>
      <c r="GI1" s="443"/>
      <c r="GJ1" s="443"/>
      <c r="GK1" s="443"/>
      <c r="GL1" s="443"/>
      <c r="GM1" s="443"/>
      <c r="GN1" s="443"/>
      <c r="GO1" s="443"/>
      <c r="GP1" s="443"/>
      <c r="GQ1" s="443"/>
      <c r="GR1" s="443"/>
      <c r="GS1" s="443"/>
      <c r="GT1" s="443"/>
      <c r="GU1" s="443"/>
      <c r="GV1" s="443"/>
      <c r="GW1" s="443"/>
      <c r="GX1" s="443"/>
      <c r="GY1" s="443"/>
      <c r="GZ1" s="443"/>
      <c r="HA1" s="443"/>
      <c r="HB1" s="443"/>
      <c r="HC1" s="443"/>
      <c r="HD1" s="443"/>
      <c r="HE1" s="443"/>
      <c r="HF1" s="443"/>
      <c r="HG1" s="443"/>
      <c r="HH1" s="443"/>
      <c r="HI1" s="443"/>
      <c r="HJ1" s="443"/>
      <c r="HK1" s="443"/>
      <c r="HL1" s="443"/>
      <c r="HM1" s="443"/>
      <c r="HN1" s="443"/>
      <c r="HO1" s="443"/>
      <c r="HP1" s="443"/>
      <c r="HQ1" s="443"/>
      <c r="HR1" s="443"/>
      <c r="HS1" s="443"/>
      <c r="HT1" s="443"/>
      <c r="HU1" s="443"/>
      <c r="HV1" s="443"/>
      <c r="HW1" s="443"/>
      <c r="HX1" s="443"/>
      <c r="HY1" s="443"/>
      <c r="HZ1" s="443"/>
      <c r="IA1" s="443"/>
      <c r="IB1" s="443"/>
      <c r="IC1" s="443"/>
      <c r="ID1" s="443"/>
      <c r="IE1" s="443"/>
      <c r="IF1" s="443"/>
      <c r="IG1" s="443"/>
      <c r="IH1" s="443"/>
      <c r="II1" s="443"/>
      <c r="IJ1" s="443"/>
      <c r="IK1" s="443"/>
      <c r="IL1" s="443"/>
      <c r="IM1" s="443"/>
      <c r="IN1" s="443"/>
      <c r="IO1" s="443"/>
      <c r="IP1" s="443"/>
      <c r="IQ1" s="443"/>
      <c r="IR1" s="443"/>
      <c r="IS1" s="443"/>
      <c r="IT1" s="443"/>
      <c r="IU1" s="443"/>
      <c r="IV1" s="443"/>
      <c r="IW1" s="443"/>
    </row>
    <row r="2" spans="1:257" ht="18" x14ac:dyDescent="0.25">
      <c r="A2" s="529"/>
      <c r="B2" s="529"/>
      <c r="C2" s="529"/>
      <c r="D2" s="529"/>
      <c r="E2" s="529"/>
      <c r="F2" s="529"/>
      <c r="G2" s="444"/>
      <c r="H2" s="517"/>
      <c r="I2" s="534"/>
      <c r="J2" s="535"/>
      <c r="K2" s="530"/>
      <c r="L2" s="531"/>
      <c r="M2" s="530"/>
      <c r="N2" s="531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  <c r="BZ2" s="443"/>
      <c r="CA2" s="443"/>
      <c r="CB2" s="443"/>
      <c r="CC2" s="443"/>
      <c r="CD2" s="443"/>
      <c r="CE2" s="443"/>
      <c r="CF2" s="443"/>
      <c r="CG2" s="443"/>
      <c r="CH2" s="443"/>
      <c r="CI2" s="443"/>
      <c r="CJ2" s="443"/>
      <c r="CK2" s="443"/>
      <c r="CL2" s="443"/>
      <c r="CM2" s="443"/>
      <c r="CN2" s="443"/>
      <c r="CO2" s="443"/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3"/>
      <c r="DA2" s="443"/>
      <c r="DB2" s="443"/>
      <c r="DC2" s="443"/>
      <c r="DD2" s="443"/>
      <c r="DE2" s="443"/>
      <c r="DF2" s="443"/>
      <c r="DG2" s="443"/>
      <c r="DH2" s="443"/>
      <c r="DI2" s="443"/>
      <c r="DJ2" s="443"/>
      <c r="DK2" s="443"/>
      <c r="DL2" s="443"/>
      <c r="DM2" s="443"/>
      <c r="DN2" s="443"/>
      <c r="DO2" s="443"/>
      <c r="DP2" s="443"/>
      <c r="DQ2" s="443"/>
      <c r="DR2" s="443"/>
      <c r="DS2" s="443"/>
      <c r="DT2" s="443"/>
      <c r="DU2" s="443"/>
      <c r="DV2" s="443"/>
      <c r="DW2" s="443"/>
      <c r="DX2" s="443"/>
      <c r="DY2" s="443"/>
      <c r="DZ2" s="443"/>
      <c r="EA2" s="443"/>
      <c r="EB2" s="443"/>
      <c r="EC2" s="443"/>
      <c r="ED2" s="443"/>
      <c r="EE2" s="443"/>
      <c r="EF2" s="443"/>
      <c r="EG2" s="443"/>
      <c r="EH2" s="443"/>
      <c r="EI2" s="443"/>
      <c r="EJ2" s="443"/>
      <c r="EK2" s="443"/>
      <c r="EL2" s="443"/>
      <c r="EM2" s="443"/>
      <c r="EN2" s="443"/>
      <c r="EO2" s="443"/>
      <c r="EP2" s="443"/>
      <c r="EQ2" s="443"/>
      <c r="ER2" s="443"/>
      <c r="ES2" s="443"/>
      <c r="ET2" s="443"/>
      <c r="EU2" s="443"/>
      <c r="EV2" s="443"/>
      <c r="EW2" s="443"/>
      <c r="EX2" s="443"/>
      <c r="EY2" s="443"/>
      <c r="EZ2" s="443"/>
      <c r="FA2" s="443"/>
      <c r="FB2" s="443"/>
      <c r="FC2" s="443"/>
      <c r="FD2" s="443"/>
      <c r="FE2" s="443"/>
      <c r="FF2" s="443"/>
      <c r="FG2" s="443"/>
      <c r="FH2" s="443"/>
      <c r="FI2" s="443"/>
      <c r="FJ2" s="443"/>
      <c r="FK2" s="443"/>
      <c r="FL2" s="443"/>
      <c r="FM2" s="443"/>
      <c r="FN2" s="443"/>
      <c r="FO2" s="443"/>
      <c r="FP2" s="443"/>
      <c r="FQ2" s="443"/>
      <c r="FR2" s="443"/>
      <c r="FS2" s="443"/>
      <c r="FT2" s="443"/>
      <c r="FU2" s="443"/>
      <c r="FV2" s="443"/>
      <c r="FW2" s="443"/>
      <c r="FX2" s="443"/>
      <c r="FY2" s="443"/>
      <c r="FZ2" s="443"/>
      <c r="GA2" s="443"/>
      <c r="GB2" s="443"/>
      <c r="GC2" s="443"/>
      <c r="GD2" s="443"/>
      <c r="GE2" s="443"/>
      <c r="GF2" s="443"/>
      <c r="GG2" s="443"/>
      <c r="GH2" s="443"/>
      <c r="GI2" s="443"/>
      <c r="GJ2" s="443"/>
      <c r="GK2" s="443"/>
      <c r="GL2" s="443"/>
      <c r="GM2" s="443"/>
      <c r="GN2" s="443"/>
      <c r="GO2" s="443"/>
      <c r="GP2" s="443"/>
      <c r="GQ2" s="443"/>
      <c r="GR2" s="443"/>
      <c r="GS2" s="443"/>
      <c r="GT2" s="443"/>
      <c r="GU2" s="443"/>
      <c r="GV2" s="443"/>
      <c r="GW2" s="443"/>
      <c r="GX2" s="443"/>
      <c r="GY2" s="443"/>
      <c r="GZ2" s="443"/>
      <c r="HA2" s="443"/>
      <c r="HB2" s="443"/>
      <c r="HC2" s="443"/>
      <c r="HD2" s="443"/>
      <c r="HE2" s="443"/>
      <c r="HF2" s="443"/>
      <c r="HG2" s="443"/>
      <c r="HH2" s="443"/>
      <c r="HI2" s="443"/>
      <c r="HJ2" s="443"/>
      <c r="HK2" s="443"/>
      <c r="HL2" s="443"/>
      <c r="HM2" s="443"/>
      <c r="HN2" s="443"/>
      <c r="HO2" s="443"/>
      <c r="HP2" s="443"/>
      <c r="HQ2" s="443"/>
      <c r="HR2" s="443"/>
      <c r="HS2" s="443"/>
      <c r="HT2" s="443"/>
      <c r="HU2" s="443"/>
      <c r="HV2" s="443"/>
      <c r="HW2" s="443"/>
      <c r="HX2" s="443"/>
      <c r="HY2" s="443"/>
      <c r="HZ2" s="443"/>
      <c r="IA2" s="443"/>
      <c r="IB2" s="443"/>
      <c r="IC2" s="443"/>
      <c r="ID2" s="443"/>
      <c r="IE2" s="443"/>
      <c r="IF2" s="443"/>
      <c r="IG2" s="443"/>
      <c r="IH2" s="443"/>
      <c r="II2" s="443"/>
      <c r="IJ2" s="443"/>
      <c r="IK2" s="443"/>
      <c r="IL2" s="443"/>
      <c r="IM2" s="443"/>
      <c r="IN2" s="443"/>
      <c r="IO2" s="443"/>
      <c r="IP2" s="443"/>
      <c r="IQ2" s="443"/>
      <c r="IR2" s="443"/>
      <c r="IS2" s="443"/>
      <c r="IT2" s="443"/>
      <c r="IU2" s="443"/>
      <c r="IV2" s="443"/>
      <c r="IW2" s="443"/>
    </row>
    <row r="3" spans="1:257" ht="15.75" x14ac:dyDescent="0.25">
      <c r="A3" s="445" t="s">
        <v>140</v>
      </c>
      <c r="B3" s="446" t="s">
        <v>141</v>
      </c>
      <c r="C3" s="447" t="s">
        <v>142</v>
      </c>
      <c r="D3" s="447" t="s">
        <v>15</v>
      </c>
      <c r="E3" s="448" t="s">
        <v>20</v>
      </c>
      <c r="F3" s="448" t="s">
        <v>86</v>
      </c>
      <c r="G3" s="448" t="s">
        <v>28</v>
      </c>
      <c r="H3" s="448" t="s">
        <v>71</v>
      </c>
      <c r="I3" s="451" t="s">
        <v>143</v>
      </c>
      <c r="J3" s="466" t="s">
        <v>144</v>
      </c>
      <c r="K3" s="451" t="s">
        <v>143</v>
      </c>
      <c r="L3" s="450" t="s">
        <v>144</v>
      </c>
      <c r="M3" s="449" t="s">
        <v>143</v>
      </c>
      <c r="N3" s="450" t="s">
        <v>144</v>
      </c>
      <c r="O3" s="532" t="s">
        <v>143</v>
      </c>
      <c r="P3" s="533"/>
      <c r="Q3" s="452" t="s">
        <v>144</v>
      </c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3"/>
      <c r="DI3" s="443"/>
      <c r="DJ3" s="443"/>
      <c r="DK3" s="443"/>
      <c r="DL3" s="443"/>
      <c r="DM3" s="443"/>
      <c r="DN3" s="443"/>
      <c r="DO3" s="443"/>
      <c r="DP3" s="443"/>
      <c r="DQ3" s="443"/>
      <c r="DR3" s="443"/>
      <c r="DS3" s="443"/>
      <c r="DT3" s="443"/>
      <c r="DU3" s="443"/>
      <c r="DV3" s="443"/>
      <c r="DW3" s="443"/>
      <c r="DX3" s="443"/>
      <c r="DY3" s="443"/>
      <c r="DZ3" s="443"/>
      <c r="EA3" s="443"/>
      <c r="EB3" s="443"/>
      <c r="EC3" s="443"/>
      <c r="ED3" s="443"/>
      <c r="EE3" s="443"/>
      <c r="EF3" s="443"/>
      <c r="EG3" s="443"/>
      <c r="EH3" s="443"/>
      <c r="EI3" s="443"/>
      <c r="EJ3" s="443"/>
      <c r="EK3" s="443"/>
      <c r="EL3" s="443"/>
      <c r="EM3" s="443"/>
      <c r="EN3" s="443"/>
      <c r="EO3" s="443"/>
      <c r="EP3" s="443"/>
      <c r="EQ3" s="443"/>
      <c r="ER3" s="443"/>
      <c r="ES3" s="443"/>
      <c r="ET3" s="443"/>
      <c r="EU3" s="443"/>
      <c r="EV3" s="443"/>
      <c r="EW3" s="443"/>
      <c r="EX3" s="443"/>
      <c r="EY3" s="443"/>
      <c r="EZ3" s="443"/>
      <c r="FA3" s="443"/>
      <c r="FB3" s="443"/>
      <c r="FC3" s="443"/>
      <c r="FD3" s="443"/>
      <c r="FE3" s="443"/>
      <c r="FF3" s="443"/>
      <c r="FG3" s="443"/>
      <c r="FH3" s="443"/>
      <c r="FI3" s="443"/>
      <c r="FJ3" s="443"/>
      <c r="FK3" s="443"/>
      <c r="FL3" s="443"/>
      <c r="FM3" s="443"/>
      <c r="FN3" s="443"/>
      <c r="FO3" s="443"/>
      <c r="FP3" s="443"/>
      <c r="FQ3" s="443"/>
      <c r="FR3" s="443"/>
      <c r="FS3" s="443"/>
      <c r="FT3" s="443"/>
      <c r="FU3" s="443"/>
      <c r="FV3" s="443"/>
      <c r="FW3" s="443"/>
      <c r="FX3" s="443"/>
      <c r="FY3" s="443"/>
      <c r="FZ3" s="443"/>
      <c r="GA3" s="443"/>
      <c r="GB3" s="443"/>
      <c r="GC3" s="443"/>
      <c r="GD3" s="443"/>
      <c r="GE3" s="443"/>
      <c r="GF3" s="443"/>
      <c r="GG3" s="443"/>
      <c r="GH3" s="443"/>
      <c r="GI3" s="443"/>
      <c r="GJ3" s="443"/>
      <c r="GK3" s="443"/>
      <c r="GL3" s="443"/>
      <c r="GM3" s="443"/>
      <c r="GN3" s="443"/>
      <c r="GO3" s="443"/>
      <c r="GP3" s="443"/>
      <c r="GQ3" s="443"/>
      <c r="GR3" s="443"/>
      <c r="GS3" s="443"/>
      <c r="GT3" s="443"/>
      <c r="GU3" s="443"/>
      <c r="GV3" s="443"/>
      <c r="GW3" s="443"/>
      <c r="GX3" s="443"/>
      <c r="GY3" s="443"/>
      <c r="GZ3" s="443"/>
      <c r="HA3" s="443"/>
      <c r="HB3" s="443"/>
      <c r="HC3" s="443"/>
      <c r="HD3" s="443"/>
      <c r="HE3" s="443"/>
      <c r="HF3" s="443"/>
      <c r="HG3" s="443"/>
      <c r="HH3" s="443"/>
      <c r="HI3" s="443"/>
      <c r="HJ3" s="443"/>
      <c r="HK3" s="443"/>
      <c r="HL3" s="443"/>
      <c r="HM3" s="443"/>
      <c r="HN3" s="443"/>
      <c r="HO3" s="443"/>
      <c r="HP3" s="443"/>
      <c r="HQ3" s="443"/>
      <c r="HR3" s="443"/>
      <c r="HS3" s="443"/>
      <c r="HT3" s="443"/>
      <c r="HU3" s="443"/>
      <c r="HV3" s="443"/>
      <c r="HW3" s="443"/>
      <c r="HX3" s="443"/>
      <c r="HY3" s="443"/>
      <c r="HZ3" s="443"/>
      <c r="IA3" s="443"/>
      <c r="IB3" s="443"/>
      <c r="IC3" s="443"/>
      <c r="ID3" s="443"/>
      <c r="IE3" s="443"/>
      <c r="IF3" s="443"/>
      <c r="IG3" s="443"/>
      <c r="IH3" s="443"/>
      <c r="II3" s="443"/>
      <c r="IJ3" s="443"/>
      <c r="IK3" s="443"/>
      <c r="IL3" s="443"/>
      <c r="IM3" s="443"/>
      <c r="IN3" s="443"/>
      <c r="IO3" s="443"/>
      <c r="IP3" s="443"/>
      <c r="IQ3" s="443"/>
      <c r="IR3" s="443"/>
      <c r="IS3" s="443"/>
      <c r="IT3" s="443"/>
      <c r="IU3" s="443"/>
      <c r="IV3" s="443"/>
      <c r="IW3" s="443"/>
    </row>
    <row r="4" spans="1:257" x14ac:dyDescent="0.2">
      <c r="A4" s="453"/>
      <c r="B4" s="454"/>
      <c r="C4" s="454"/>
      <c r="D4" s="454"/>
      <c r="E4" s="454"/>
      <c r="F4" s="454"/>
      <c r="G4" s="454"/>
      <c r="H4" s="518"/>
      <c r="I4" s="455">
        <f>VLOOKUP(A4,'Uitslag printen'!$A$6:$AJ$53,32,FALSE)</f>
        <v>0</v>
      </c>
      <c r="J4" s="456">
        <f>VLOOKUP(A4,'Uitslag printen'!$A$6:$AJ$53,33,FALSE)</f>
        <v>0</v>
      </c>
      <c r="K4" s="455"/>
      <c r="L4" s="456"/>
      <c r="M4" s="449"/>
      <c r="N4" s="453"/>
      <c r="O4" s="457">
        <f t="shared" ref="O4:O15" si="0">M4+I4+K4</f>
        <v>0</v>
      </c>
      <c r="P4" s="458">
        <f t="shared" ref="P4:P15" si="1">(N4+J4+L4)-MAX(N4,J4,L4)</f>
        <v>0</v>
      </c>
      <c r="Q4" s="459">
        <v>1</v>
      </c>
      <c r="R4" s="460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3"/>
      <c r="DB4" s="443"/>
      <c r="DC4" s="443"/>
      <c r="DD4" s="443"/>
      <c r="DE4" s="443"/>
      <c r="DF4" s="443"/>
      <c r="DG4" s="443"/>
      <c r="DH4" s="443"/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  <c r="DX4" s="443"/>
      <c r="DY4" s="443"/>
      <c r="DZ4" s="443"/>
      <c r="EA4" s="443"/>
      <c r="EB4" s="443"/>
      <c r="EC4" s="443"/>
      <c r="ED4" s="443"/>
      <c r="EE4" s="443"/>
      <c r="EF4" s="443"/>
      <c r="EG4" s="443"/>
      <c r="EH4" s="443"/>
      <c r="EI4" s="443"/>
      <c r="EJ4" s="443"/>
      <c r="EK4" s="443"/>
      <c r="EL4" s="443"/>
      <c r="EM4" s="443"/>
      <c r="EN4" s="443"/>
      <c r="EO4" s="443"/>
      <c r="EP4" s="443"/>
      <c r="EQ4" s="443"/>
      <c r="ER4" s="443"/>
      <c r="ES4" s="443"/>
      <c r="ET4" s="443"/>
      <c r="EU4" s="443"/>
      <c r="EV4" s="443"/>
      <c r="EW4" s="443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443"/>
      <c r="FL4" s="443"/>
      <c r="FM4" s="443"/>
      <c r="FN4" s="443"/>
      <c r="FO4" s="443"/>
      <c r="FP4" s="443"/>
      <c r="FQ4" s="443"/>
      <c r="FR4" s="443"/>
      <c r="FS4" s="443"/>
      <c r="FT4" s="443"/>
      <c r="FU4" s="443"/>
      <c r="FV4" s="443"/>
      <c r="FW4" s="443"/>
      <c r="FX4" s="443"/>
      <c r="FY4" s="443"/>
      <c r="FZ4" s="443"/>
      <c r="GA4" s="443"/>
      <c r="GB4" s="443"/>
      <c r="GC4" s="443"/>
      <c r="GD4" s="443"/>
      <c r="GE4" s="443"/>
      <c r="GF4" s="443"/>
      <c r="GG4" s="443"/>
      <c r="GH4" s="443"/>
      <c r="GI4" s="443"/>
      <c r="GJ4" s="443"/>
      <c r="GK4" s="443"/>
      <c r="GL4" s="443"/>
      <c r="GM4" s="443"/>
      <c r="GN4" s="443"/>
      <c r="GO4" s="443"/>
      <c r="GP4" s="443"/>
      <c r="GQ4" s="443"/>
      <c r="GR4" s="443"/>
      <c r="GS4" s="443"/>
      <c r="GT4" s="443"/>
      <c r="GU4" s="443"/>
      <c r="GV4" s="443"/>
      <c r="GW4" s="443"/>
      <c r="GX4" s="443"/>
      <c r="GY4" s="443"/>
      <c r="GZ4" s="443"/>
      <c r="HA4" s="443"/>
      <c r="HB4" s="443"/>
      <c r="HC4" s="443"/>
      <c r="HD4" s="443"/>
      <c r="HE4" s="443"/>
      <c r="HF4" s="443"/>
      <c r="HG4" s="443"/>
      <c r="HH4" s="443"/>
      <c r="HI4" s="443"/>
      <c r="HJ4" s="443"/>
      <c r="HK4" s="443"/>
      <c r="HL4" s="443"/>
      <c r="HM4" s="443"/>
      <c r="HN4" s="443"/>
      <c r="HO4" s="443"/>
      <c r="HP4" s="443"/>
      <c r="HQ4" s="443"/>
      <c r="HR4" s="443"/>
      <c r="HS4" s="443"/>
      <c r="HT4" s="443"/>
      <c r="HU4" s="443"/>
      <c r="HV4" s="443"/>
      <c r="HW4" s="443"/>
      <c r="HX4" s="443"/>
      <c r="HY4" s="443"/>
      <c r="HZ4" s="443"/>
      <c r="IA4" s="443"/>
      <c r="IB4" s="443"/>
      <c r="IC4" s="443"/>
      <c r="ID4" s="443"/>
      <c r="IE4" s="443"/>
      <c r="IF4" s="443"/>
      <c r="IG4" s="443"/>
      <c r="IH4" s="443"/>
      <c r="II4" s="443"/>
      <c r="IJ4" s="443"/>
      <c r="IK4" s="443"/>
      <c r="IL4" s="443"/>
      <c r="IM4" s="443"/>
      <c r="IN4" s="443"/>
      <c r="IO4" s="443"/>
      <c r="IP4" s="443"/>
      <c r="IQ4" s="443"/>
      <c r="IR4" s="443"/>
      <c r="IS4" s="443"/>
      <c r="IT4" s="443"/>
      <c r="IU4" s="443"/>
      <c r="IV4" s="443"/>
      <c r="IW4" s="443"/>
    </row>
    <row r="5" spans="1:257" x14ac:dyDescent="0.2">
      <c r="A5" s="453"/>
      <c r="B5" s="454"/>
      <c r="C5" s="454"/>
      <c r="D5" s="454"/>
      <c r="E5" s="454"/>
      <c r="F5" s="454"/>
      <c r="G5" s="454"/>
      <c r="H5" s="518"/>
      <c r="I5" s="455">
        <f>VLOOKUP(A5,'Uitslag printen'!$A$6:$AJ$53,32,FALSE)</f>
        <v>0</v>
      </c>
      <c r="J5" s="456">
        <f>VLOOKUP(A5,'Uitslag printen'!$A$6:$AJ$53,33,FALSE)</f>
        <v>0</v>
      </c>
      <c r="K5" s="455"/>
      <c r="L5" s="456"/>
      <c r="M5" s="449"/>
      <c r="N5" s="453"/>
      <c r="O5" s="457">
        <f t="shared" si="0"/>
        <v>0</v>
      </c>
      <c r="P5" s="458">
        <f t="shared" si="1"/>
        <v>0</v>
      </c>
      <c r="Q5" s="459">
        <v>2</v>
      </c>
      <c r="R5" s="460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  <c r="DB5" s="443"/>
      <c r="DC5" s="443"/>
      <c r="DD5" s="443"/>
      <c r="DE5" s="443"/>
      <c r="DF5" s="443"/>
      <c r="DG5" s="443"/>
      <c r="DH5" s="443"/>
      <c r="DI5" s="443"/>
      <c r="DJ5" s="443"/>
      <c r="DK5" s="443"/>
      <c r="DL5" s="443"/>
      <c r="DM5" s="443"/>
      <c r="DN5" s="443"/>
      <c r="DO5" s="443"/>
      <c r="DP5" s="443"/>
      <c r="DQ5" s="443"/>
      <c r="DR5" s="443"/>
      <c r="DS5" s="443"/>
      <c r="DT5" s="443"/>
      <c r="DU5" s="443"/>
      <c r="DV5" s="443"/>
      <c r="DW5" s="443"/>
      <c r="DX5" s="443"/>
      <c r="DY5" s="443"/>
      <c r="DZ5" s="443"/>
      <c r="EA5" s="443"/>
      <c r="EB5" s="443"/>
      <c r="EC5" s="443"/>
      <c r="ED5" s="443"/>
      <c r="EE5" s="443"/>
      <c r="EF5" s="443"/>
      <c r="EG5" s="443"/>
      <c r="EH5" s="443"/>
      <c r="EI5" s="443"/>
      <c r="EJ5" s="443"/>
      <c r="EK5" s="443"/>
      <c r="EL5" s="443"/>
      <c r="EM5" s="443"/>
      <c r="EN5" s="443"/>
      <c r="EO5" s="443"/>
      <c r="EP5" s="443"/>
      <c r="EQ5" s="443"/>
      <c r="ER5" s="443"/>
      <c r="ES5" s="443"/>
      <c r="ET5" s="443"/>
      <c r="EU5" s="443"/>
      <c r="EV5" s="443"/>
      <c r="EW5" s="443"/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3"/>
      <c r="FL5" s="443"/>
      <c r="FM5" s="443"/>
      <c r="FN5" s="443"/>
      <c r="FO5" s="443"/>
      <c r="FP5" s="443"/>
      <c r="FQ5" s="443"/>
      <c r="FR5" s="443"/>
      <c r="FS5" s="443"/>
      <c r="FT5" s="443"/>
      <c r="FU5" s="443"/>
      <c r="FV5" s="443"/>
      <c r="FW5" s="443"/>
      <c r="FX5" s="443"/>
      <c r="FY5" s="443"/>
      <c r="FZ5" s="443"/>
      <c r="GA5" s="443"/>
      <c r="GB5" s="443"/>
      <c r="GC5" s="443"/>
      <c r="GD5" s="443"/>
      <c r="GE5" s="443"/>
      <c r="GF5" s="443"/>
      <c r="GG5" s="443"/>
      <c r="GH5" s="443"/>
      <c r="GI5" s="443"/>
      <c r="GJ5" s="443"/>
      <c r="GK5" s="443"/>
      <c r="GL5" s="443"/>
      <c r="GM5" s="443"/>
      <c r="GN5" s="443"/>
      <c r="GO5" s="443"/>
      <c r="GP5" s="443"/>
      <c r="GQ5" s="443"/>
      <c r="GR5" s="443"/>
      <c r="GS5" s="443"/>
      <c r="GT5" s="443"/>
      <c r="GU5" s="443"/>
      <c r="GV5" s="443"/>
      <c r="GW5" s="443"/>
      <c r="GX5" s="443"/>
      <c r="GY5" s="443"/>
      <c r="GZ5" s="443"/>
      <c r="HA5" s="443"/>
      <c r="HB5" s="443"/>
      <c r="HC5" s="443"/>
      <c r="HD5" s="443"/>
      <c r="HE5" s="443"/>
      <c r="HF5" s="443"/>
      <c r="HG5" s="443"/>
      <c r="HH5" s="443"/>
      <c r="HI5" s="443"/>
      <c r="HJ5" s="443"/>
      <c r="HK5" s="443"/>
      <c r="HL5" s="443"/>
      <c r="HM5" s="443"/>
      <c r="HN5" s="443"/>
      <c r="HO5" s="443"/>
      <c r="HP5" s="443"/>
      <c r="HQ5" s="443"/>
      <c r="HR5" s="443"/>
      <c r="HS5" s="443"/>
      <c r="HT5" s="443"/>
      <c r="HU5" s="443"/>
      <c r="HV5" s="443"/>
      <c r="HW5" s="443"/>
      <c r="HX5" s="443"/>
      <c r="HY5" s="443"/>
      <c r="HZ5" s="443"/>
      <c r="IA5" s="443"/>
      <c r="IB5" s="443"/>
      <c r="IC5" s="443"/>
      <c r="ID5" s="443"/>
      <c r="IE5" s="443"/>
      <c r="IF5" s="443"/>
      <c r="IG5" s="443"/>
      <c r="IH5" s="443"/>
      <c r="II5" s="443"/>
      <c r="IJ5" s="443"/>
      <c r="IK5" s="443"/>
      <c r="IL5" s="443"/>
      <c r="IM5" s="443"/>
      <c r="IN5" s="443"/>
      <c r="IO5" s="443"/>
      <c r="IP5" s="443"/>
      <c r="IQ5" s="443"/>
      <c r="IR5" s="443"/>
      <c r="IS5" s="443"/>
      <c r="IT5" s="443"/>
      <c r="IU5" s="443"/>
      <c r="IV5" s="443"/>
      <c r="IW5" s="443"/>
    </row>
    <row r="6" spans="1:257" x14ac:dyDescent="0.2">
      <c r="A6" s="453"/>
      <c r="B6" s="454"/>
      <c r="C6" s="454"/>
      <c r="D6" s="454"/>
      <c r="E6" s="454"/>
      <c r="F6" s="454"/>
      <c r="G6" s="454"/>
      <c r="H6" s="518"/>
      <c r="I6" s="455">
        <f>VLOOKUP(A6,'Uitslag printen'!$A$6:$AJ$53,32,FALSE)</f>
        <v>0</v>
      </c>
      <c r="J6" s="456">
        <f>VLOOKUP(A6,'Uitslag printen'!$A$6:$AJ$53,33,FALSE)</f>
        <v>0</v>
      </c>
      <c r="K6" s="455"/>
      <c r="L6" s="456"/>
      <c r="M6" s="449"/>
      <c r="N6" s="453"/>
      <c r="O6" s="457">
        <f t="shared" si="0"/>
        <v>0</v>
      </c>
      <c r="P6" s="458">
        <f t="shared" si="1"/>
        <v>0</v>
      </c>
      <c r="Q6" s="459">
        <v>3</v>
      </c>
      <c r="R6" s="460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V6" s="443"/>
      <c r="EW6" s="443"/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3"/>
      <c r="FL6" s="443"/>
      <c r="FM6" s="443"/>
      <c r="FN6" s="443"/>
      <c r="FO6" s="443"/>
      <c r="FP6" s="443"/>
      <c r="FQ6" s="443"/>
      <c r="FR6" s="443"/>
      <c r="FS6" s="443"/>
      <c r="FT6" s="443"/>
      <c r="FU6" s="443"/>
      <c r="FV6" s="443"/>
      <c r="FW6" s="443"/>
      <c r="FX6" s="443"/>
      <c r="FY6" s="443"/>
      <c r="FZ6" s="443"/>
      <c r="GA6" s="443"/>
      <c r="GB6" s="443"/>
      <c r="GC6" s="443"/>
      <c r="GD6" s="443"/>
      <c r="GE6" s="443"/>
      <c r="GF6" s="443"/>
      <c r="GG6" s="443"/>
      <c r="GH6" s="443"/>
      <c r="GI6" s="443"/>
      <c r="GJ6" s="443"/>
      <c r="GK6" s="443"/>
      <c r="GL6" s="443"/>
      <c r="GM6" s="443"/>
      <c r="GN6" s="443"/>
      <c r="GO6" s="443"/>
      <c r="GP6" s="443"/>
      <c r="GQ6" s="443"/>
      <c r="GR6" s="443"/>
      <c r="GS6" s="443"/>
      <c r="GT6" s="443"/>
      <c r="GU6" s="443"/>
      <c r="GV6" s="443"/>
      <c r="GW6" s="443"/>
      <c r="GX6" s="443"/>
      <c r="GY6" s="443"/>
      <c r="GZ6" s="443"/>
      <c r="HA6" s="443"/>
      <c r="HB6" s="443"/>
      <c r="HC6" s="443"/>
      <c r="HD6" s="443"/>
      <c r="HE6" s="443"/>
      <c r="HF6" s="443"/>
      <c r="HG6" s="443"/>
      <c r="HH6" s="443"/>
      <c r="HI6" s="443"/>
      <c r="HJ6" s="443"/>
      <c r="HK6" s="443"/>
      <c r="HL6" s="443"/>
      <c r="HM6" s="443"/>
      <c r="HN6" s="443"/>
      <c r="HO6" s="443"/>
      <c r="HP6" s="443"/>
      <c r="HQ6" s="443"/>
      <c r="HR6" s="443"/>
      <c r="HS6" s="443"/>
      <c r="HT6" s="443"/>
      <c r="HU6" s="443"/>
      <c r="HV6" s="443"/>
      <c r="HW6" s="443"/>
      <c r="HX6" s="443"/>
      <c r="HY6" s="443"/>
      <c r="HZ6" s="443"/>
      <c r="IA6" s="443"/>
      <c r="IB6" s="443"/>
      <c r="IC6" s="443"/>
      <c r="ID6" s="443"/>
      <c r="IE6" s="443"/>
      <c r="IF6" s="443"/>
      <c r="IG6" s="443"/>
      <c r="IH6" s="443"/>
      <c r="II6" s="443"/>
      <c r="IJ6" s="443"/>
      <c r="IK6" s="443"/>
      <c r="IL6" s="443"/>
      <c r="IM6" s="443"/>
      <c r="IN6" s="443"/>
      <c r="IO6" s="443"/>
      <c r="IP6" s="443"/>
      <c r="IQ6" s="443"/>
      <c r="IR6" s="443"/>
      <c r="IS6" s="443"/>
      <c r="IT6" s="443"/>
      <c r="IU6" s="443"/>
      <c r="IV6" s="443"/>
      <c r="IW6" s="443"/>
    </row>
    <row r="7" spans="1:257" x14ac:dyDescent="0.2">
      <c r="A7" s="453"/>
      <c r="B7" s="454"/>
      <c r="C7" s="454"/>
      <c r="D7" s="454"/>
      <c r="E7" s="454"/>
      <c r="F7" s="454"/>
      <c r="G7" s="454"/>
      <c r="H7" s="518"/>
      <c r="I7" s="455">
        <f>VLOOKUP(A7,'Uitslag printen'!$A$6:$AJ$53,32,FALSE)</f>
        <v>0</v>
      </c>
      <c r="J7" s="456">
        <f>VLOOKUP(A7,'Uitslag printen'!$A$6:$AJ$53,33,FALSE)</f>
        <v>0</v>
      </c>
      <c r="K7" s="455"/>
      <c r="L7" s="456"/>
      <c r="M7" s="449"/>
      <c r="N7" s="453"/>
      <c r="O7" s="457">
        <f t="shared" si="0"/>
        <v>0</v>
      </c>
      <c r="P7" s="458">
        <f t="shared" si="1"/>
        <v>0</v>
      </c>
      <c r="Q7" s="459">
        <v>4</v>
      </c>
      <c r="R7" s="460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/>
      <c r="CD7" s="443"/>
      <c r="CE7" s="443"/>
      <c r="CF7" s="443"/>
      <c r="CG7" s="443"/>
      <c r="CH7" s="443"/>
      <c r="CI7" s="443"/>
      <c r="CJ7" s="443"/>
      <c r="CK7" s="443"/>
      <c r="CL7" s="443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3"/>
      <c r="DD7" s="443"/>
      <c r="DE7" s="443"/>
      <c r="DF7" s="443"/>
      <c r="DG7" s="443"/>
      <c r="DH7" s="443"/>
      <c r="DI7" s="443"/>
      <c r="DJ7" s="443"/>
      <c r="DK7" s="443"/>
      <c r="DL7" s="443"/>
      <c r="DM7" s="443"/>
      <c r="DN7" s="443"/>
      <c r="DO7" s="443"/>
      <c r="DP7" s="443"/>
      <c r="DQ7" s="443"/>
      <c r="DR7" s="443"/>
      <c r="DS7" s="443"/>
      <c r="DT7" s="443"/>
      <c r="DU7" s="443"/>
      <c r="DV7" s="443"/>
      <c r="DW7" s="443"/>
      <c r="DX7" s="443"/>
      <c r="DY7" s="443"/>
      <c r="DZ7" s="443"/>
      <c r="EA7" s="443"/>
      <c r="EB7" s="443"/>
      <c r="EC7" s="443"/>
      <c r="ED7" s="443"/>
      <c r="EE7" s="443"/>
      <c r="EF7" s="443"/>
      <c r="EG7" s="443"/>
      <c r="EH7" s="443"/>
      <c r="EI7" s="443"/>
      <c r="EJ7" s="443"/>
      <c r="EK7" s="443"/>
      <c r="EL7" s="443"/>
      <c r="EM7" s="443"/>
      <c r="EN7" s="443"/>
      <c r="EO7" s="443"/>
      <c r="EP7" s="443"/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3"/>
      <c r="FL7" s="443"/>
      <c r="FM7" s="443"/>
      <c r="FN7" s="443"/>
      <c r="FO7" s="443"/>
      <c r="FP7" s="443"/>
      <c r="FQ7" s="443"/>
      <c r="FR7" s="443"/>
      <c r="FS7" s="443"/>
      <c r="FT7" s="443"/>
      <c r="FU7" s="443"/>
      <c r="FV7" s="443"/>
      <c r="FW7" s="443"/>
      <c r="FX7" s="443"/>
      <c r="FY7" s="443"/>
      <c r="FZ7" s="443"/>
      <c r="GA7" s="443"/>
      <c r="GB7" s="443"/>
      <c r="GC7" s="443"/>
      <c r="GD7" s="443"/>
      <c r="GE7" s="443"/>
      <c r="GF7" s="443"/>
      <c r="GG7" s="443"/>
      <c r="GH7" s="443"/>
      <c r="GI7" s="443"/>
      <c r="GJ7" s="443"/>
      <c r="GK7" s="443"/>
      <c r="GL7" s="443"/>
      <c r="GM7" s="443"/>
      <c r="GN7" s="443"/>
      <c r="GO7" s="443"/>
      <c r="GP7" s="443"/>
      <c r="GQ7" s="443"/>
      <c r="GR7" s="443"/>
      <c r="GS7" s="443"/>
      <c r="GT7" s="443"/>
      <c r="GU7" s="443"/>
      <c r="GV7" s="443"/>
      <c r="GW7" s="443"/>
      <c r="GX7" s="443"/>
      <c r="GY7" s="443"/>
      <c r="GZ7" s="443"/>
      <c r="HA7" s="443"/>
      <c r="HB7" s="443"/>
      <c r="HC7" s="443"/>
      <c r="HD7" s="443"/>
      <c r="HE7" s="443"/>
      <c r="HF7" s="443"/>
      <c r="HG7" s="443"/>
      <c r="HH7" s="443"/>
      <c r="HI7" s="443"/>
      <c r="HJ7" s="443"/>
      <c r="HK7" s="443"/>
      <c r="HL7" s="443"/>
      <c r="HM7" s="443"/>
      <c r="HN7" s="443"/>
      <c r="HO7" s="443"/>
      <c r="HP7" s="443"/>
      <c r="HQ7" s="443"/>
      <c r="HR7" s="443"/>
      <c r="HS7" s="443"/>
      <c r="HT7" s="443"/>
      <c r="HU7" s="443"/>
      <c r="HV7" s="443"/>
      <c r="HW7" s="443"/>
      <c r="HX7" s="443"/>
      <c r="HY7" s="443"/>
      <c r="HZ7" s="443"/>
      <c r="IA7" s="443"/>
      <c r="IB7" s="443"/>
      <c r="IC7" s="443"/>
      <c r="ID7" s="443"/>
      <c r="IE7" s="443"/>
      <c r="IF7" s="443"/>
      <c r="IG7" s="443"/>
      <c r="IH7" s="443"/>
      <c r="II7" s="443"/>
      <c r="IJ7" s="443"/>
      <c r="IK7" s="443"/>
      <c r="IL7" s="443"/>
      <c r="IM7" s="443"/>
      <c r="IN7" s="443"/>
      <c r="IO7" s="443"/>
      <c r="IP7" s="443"/>
      <c r="IQ7" s="443"/>
      <c r="IR7" s="443"/>
      <c r="IS7" s="443"/>
      <c r="IT7" s="443"/>
      <c r="IU7" s="443"/>
      <c r="IV7" s="443"/>
      <c r="IW7" s="443"/>
    </row>
    <row r="8" spans="1:257" x14ac:dyDescent="0.2">
      <c r="A8" s="453"/>
      <c r="B8" s="454"/>
      <c r="C8" s="454"/>
      <c r="D8" s="454"/>
      <c r="E8" s="454"/>
      <c r="F8" s="454"/>
      <c r="G8" s="454"/>
      <c r="H8" s="518"/>
      <c r="I8" s="455">
        <f>VLOOKUP(A8,'Uitslag printen'!$A$6:$AJ$53,32,FALSE)</f>
        <v>0</v>
      </c>
      <c r="J8" s="456">
        <f>VLOOKUP(A8,'Uitslag printen'!$A$6:$AJ$53,33,FALSE)</f>
        <v>0</v>
      </c>
      <c r="K8" s="455"/>
      <c r="L8" s="456"/>
      <c r="M8" s="449"/>
      <c r="N8" s="453"/>
      <c r="O8" s="457">
        <f t="shared" si="0"/>
        <v>0</v>
      </c>
      <c r="P8" s="458">
        <f t="shared" si="1"/>
        <v>0</v>
      </c>
      <c r="Q8" s="459">
        <v>5</v>
      </c>
      <c r="R8" s="460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443"/>
      <c r="DJ8" s="443"/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  <c r="DX8" s="443"/>
      <c r="DY8" s="443"/>
      <c r="DZ8" s="443"/>
      <c r="EA8" s="443"/>
      <c r="EB8" s="443"/>
      <c r="EC8" s="443"/>
      <c r="ED8" s="443"/>
      <c r="EE8" s="443"/>
      <c r="EF8" s="443"/>
      <c r="EG8" s="443"/>
      <c r="EH8" s="443"/>
      <c r="EI8" s="443"/>
      <c r="EJ8" s="443"/>
      <c r="EK8" s="443"/>
      <c r="EL8" s="443"/>
      <c r="EM8" s="443"/>
      <c r="EN8" s="443"/>
      <c r="EO8" s="443"/>
      <c r="EP8" s="443"/>
      <c r="EQ8" s="443"/>
      <c r="ER8" s="443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3"/>
      <c r="FL8" s="443"/>
      <c r="FM8" s="443"/>
      <c r="FN8" s="443"/>
      <c r="FO8" s="443"/>
      <c r="FP8" s="443"/>
      <c r="FQ8" s="443"/>
      <c r="FR8" s="443"/>
      <c r="FS8" s="443"/>
      <c r="FT8" s="443"/>
      <c r="FU8" s="443"/>
      <c r="FV8" s="443"/>
      <c r="FW8" s="443"/>
      <c r="FX8" s="443"/>
      <c r="FY8" s="443"/>
      <c r="FZ8" s="443"/>
      <c r="GA8" s="443"/>
      <c r="GB8" s="443"/>
      <c r="GC8" s="443"/>
      <c r="GD8" s="443"/>
      <c r="GE8" s="443"/>
      <c r="GF8" s="443"/>
      <c r="GG8" s="443"/>
      <c r="GH8" s="443"/>
      <c r="GI8" s="443"/>
      <c r="GJ8" s="443"/>
      <c r="GK8" s="443"/>
      <c r="GL8" s="443"/>
      <c r="GM8" s="443"/>
      <c r="GN8" s="443"/>
      <c r="GO8" s="443"/>
      <c r="GP8" s="443"/>
      <c r="GQ8" s="443"/>
      <c r="GR8" s="443"/>
      <c r="GS8" s="443"/>
      <c r="GT8" s="443"/>
      <c r="GU8" s="443"/>
      <c r="GV8" s="443"/>
      <c r="GW8" s="443"/>
      <c r="GX8" s="443"/>
      <c r="GY8" s="443"/>
      <c r="GZ8" s="443"/>
      <c r="HA8" s="443"/>
      <c r="HB8" s="443"/>
      <c r="HC8" s="443"/>
      <c r="HD8" s="443"/>
      <c r="HE8" s="443"/>
      <c r="HF8" s="443"/>
      <c r="HG8" s="443"/>
      <c r="HH8" s="443"/>
      <c r="HI8" s="443"/>
      <c r="HJ8" s="443"/>
      <c r="HK8" s="443"/>
      <c r="HL8" s="443"/>
      <c r="HM8" s="443"/>
      <c r="HN8" s="443"/>
      <c r="HO8" s="443"/>
      <c r="HP8" s="443"/>
      <c r="HQ8" s="443"/>
      <c r="HR8" s="443"/>
      <c r="HS8" s="443"/>
      <c r="HT8" s="443"/>
      <c r="HU8" s="443"/>
      <c r="HV8" s="443"/>
      <c r="HW8" s="443"/>
      <c r="HX8" s="443"/>
      <c r="HY8" s="443"/>
      <c r="HZ8" s="443"/>
      <c r="IA8" s="443"/>
      <c r="IB8" s="443"/>
      <c r="IC8" s="443"/>
      <c r="ID8" s="443"/>
      <c r="IE8" s="443"/>
      <c r="IF8" s="443"/>
      <c r="IG8" s="443"/>
      <c r="IH8" s="443"/>
      <c r="II8" s="443"/>
      <c r="IJ8" s="443"/>
      <c r="IK8" s="443"/>
      <c r="IL8" s="443"/>
      <c r="IM8" s="443"/>
      <c r="IN8" s="443"/>
      <c r="IO8" s="443"/>
      <c r="IP8" s="443"/>
      <c r="IQ8" s="443"/>
      <c r="IR8" s="443"/>
      <c r="IS8" s="443"/>
      <c r="IT8" s="443"/>
      <c r="IU8" s="443"/>
      <c r="IV8" s="443"/>
      <c r="IW8" s="443"/>
    </row>
    <row r="9" spans="1:257" x14ac:dyDescent="0.2">
      <c r="A9" s="453"/>
      <c r="B9" s="454"/>
      <c r="C9" s="454"/>
      <c r="D9" s="454"/>
      <c r="E9" s="454"/>
      <c r="F9" s="454"/>
      <c r="G9" s="454"/>
      <c r="H9" s="518"/>
      <c r="I9" s="455">
        <f>VLOOKUP(A9,'Uitslag printen'!$A$6:$AJ$53,32,FALSE)</f>
        <v>0</v>
      </c>
      <c r="J9" s="456">
        <f>VLOOKUP(A9,'Uitslag printen'!$A$6:$AJ$53,33,FALSE)</f>
        <v>0</v>
      </c>
      <c r="K9" s="455"/>
      <c r="L9" s="456"/>
      <c r="M9" s="449"/>
      <c r="N9" s="453"/>
      <c r="O9" s="457">
        <f t="shared" si="0"/>
        <v>0</v>
      </c>
      <c r="P9" s="458">
        <f t="shared" si="1"/>
        <v>0</v>
      </c>
      <c r="Q9" s="459">
        <v>6</v>
      </c>
      <c r="R9" s="460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  <c r="DX9" s="443"/>
      <c r="DY9" s="443"/>
      <c r="DZ9" s="443"/>
      <c r="EA9" s="443"/>
      <c r="EB9" s="443"/>
      <c r="EC9" s="443"/>
      <c r="ED9" s="443"/>
      <c r="EE9" s="443"/>
      <c r="EF9" s="443"/>
      <c r="EG9" s="443"/>
      <c r="EH9" s="443"/>
      <c r="EI9" s="443"/>
      <c r="EJ9" s="443"/>
      <c r="EK9" s="443"/>
      <c r="EL9" s="443"/>
      <c r="EM9" s="443"/>
      <c r="EN9" s="443"/>
      <c r="EO9" s="443"/>
      <c r="EP9" s="443"/>
      <c r="EQ9" s="443"/>
      <c r="ER9" s="443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443"/>
      <c r="FL9" s="443"/>
      <c r="FM9" s="443"/>
      <c r="FN9" s="443"/>
      <c r="FO9" s="443"/>
      <c r="FP9" s="443"/>
      <c r="FQ9" s="443"/>
      <c r="FR9" s="443"/>
      <c r="FS9" s="443"/>
      <c r="FT9" s="443"/>
      <c r="FU9" s="443"/>
      <c r="FV9" s="443"/>
      <c r="FW9" s="443"/>
      <c r="FX9" s="443"/>
      <c r="FY9" s="443"/>
      <c r="FZ9" s="443"/>
      <c r="GA9" s="443"/>
      <c r="GB9" s="443"/>
      <c r="GC9" s="443"/>
      <c r="GD9" s="443"/>
      <c r="GE9" s="443"/>
      <c r="GF9" s="443"/>
      <c r="GG9" s="443"/>
      <c r="GH9" s="443"/>
      <c r="GI9" s="443"/>
      <c r="GJ9" s="443"/>
      <c r="GK9" s="443"/>
      <c r="GL9" s="443"/>
      <c r="GM9" s="443"/>
      <c r="GN9" s="443"/>
      <c r="GO9" s="443"/>
      <c r="GP9" s="443"/>
      <c r="GQ9" s="443"/>
      <c r="GR9" s="443"/>
      <c r="GS9" s="443"/>
      <c r="GT9" s="443"/>
      <c r="GU9" s="443"/>
      <c r="GV9" s="443"/>
      <c r="GW9" s="443"/>
      <c r="GX9" s="443"/>
      <c r="GY9" s="443"/>
      <c r="GZ9" s="443"/>
      <c r="HA9" s="443"/>
      <c r="HB9" s="443"/>
      <c r="HC9" s="443"/>
      <c r="HD9" s="443"/>
      <c r="HE9" s="443"/>
      <c r="HF9" s="443"/>
      <c r="HG9" s="443"/>
      <c r="HH9" s="443"/>
      <c r="HI9" s="443"/>
      <c r="HJ9" s="443"/>
      <c r="HK9" s="443"/>
      <c r="HL9" s="443"/>
      <c r="HM9" s="443"/>
      <c r="HN9" s="443"/>
      <c r="HO9" s="443"/>
      <c r="HP9" s="443"/>
      <c r="HQ9" s="443"/>
      <c r="HR9" s="443"/>
      <c r="HS9" s="443"/>
      <c r="HT9" s="443"/>
      <c r="HU9" s="443"/>
      <c r="HV9" s="443"/>
      <c r="HW9" s="443"/>
      <c r="HX9" s="443"/>
      <c r="HY9" s="443"/>
      <c r="HZ9" s="443"/>
      <c r="IA9" s="443"/>
      <c r="IB9" s="443"/>
      <c r="IC9" s="443"/>
      <c r="ID9" s="443"/>
      <c r="IE9" s="443"/>
      <c r="IF9" s="443"/>
      <c r="IG9" s="443"/>
      <c r="IH9" s="443"/>
      <c r="II9" s="443"/>
      <c r="IJ9" s="443"/>
      <c r="IK9" s="443"/>
      <c r="IL9" s="443"/>
      <c r="IM9" s="443"/>
      <c r="IN9" s="443"/>
      <c r="IO9" s="443"/>
      <c r="IP9" s="443"/>
      <c r="IQ9" s="443"/>
      <c r="IR9" s="443"/>
      <c r="IS9" s="443"/>
      <c r="IT9" s="443"/>
      <c r="IU9" s="443"/>
      <c r="IV9" s="443"/>
      <c r="IW9" s="443"/>
    </row>
    <row r="10" spans="1:257" x14ac:dyDescent="0.2">
      <c r="A10" s="453"/>
      <c r="B10" s="454"/>
      <c r="C10" s="454"/>
      <c r="D10" s="454"/>
      <c r="E10" s="454"/>
      <c r="F10" s="454"/>
      <c r="G10" s="454"/>
      <c r="H10" s="518"/>
      <c r="I10" s="455">
        <f>VLOOKUP(A10,'Uitslag printen'!$A$6:$AJ$53,32,FALSE)</f>
        <v>0</v>
      </c>
      <c r="J10" s="456">
        <f>VLOOKUP(A10,'Uitslag printen'!$A$6:$AJ$53,33,FALSE)</f>
        <v>0</v>
      </c>
      <c r="K10" s="455"/>
      <c r="L10" s="456"/>
      <c r="M10" s="449"/>
      <c r="N10" s="453"/>
      <c r="O10" s="457">
        <f t="shared" si="0"/>
        <v>0</v>
      </c>
      <c r="P10" s="458">
        <f t="shared" si="1"/>
        <v>0</v>
      </c>
      <c r="Q10" s="459">
        <v>7</v>
      </c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  <c r="DN10" s="443"/>
      <c r="DO10" s="443"/>
      <c r="DP10" s="443"/>
      <c r="DQ10" s="443"/>
      <c r="DR10" s="443"/>
      <c r="DS10" s="443"/>
      <c r="DT10" s="443"/>
      <c r="DU10" s="443"/>
      <c r="DV10" s="443"/>
      <c r="DW10" s="443"/>
      <c r="DX10" s="443"/>
      <c r="DY10" s="443"/>
      <c r="DZ10" s="443"/>
      <c r="EA10" s="443"/>
      <c r="EB10" s="443"/>
      <c r="EC10" s="443"/>
      <c r="ED10" s="443"/>
      <c r="EE10" s="443"/>
      <c r="EF10" s="443"/>
      <c r="EG10" s="443"/>
      <c r="EH10" s="443"/>
      <c r="EI10" s="443"/>
      <c r="EJ10" s="443"/>
      <c r="EK10" s="443"/>
      <c r="EL10" s="443"/>
      <c r="EM10" s="443"/>
      <c r="EN10" s="443"/>
      <c r="EO10" s="443"/>
      <c r="EP10" s="443"/>
      <c r="EQ10" s="443"/>
      <c r="ER10" s="443"/>
      <c r="ES10" s="443"/>
      <c r="ET10" s="443"/>
      <c r="EU10" s="443"/>
      <c r="EV10" s="443"/>
      <c r="EW10" s="443"/>
      <c r="EX10" s="443"/>
      <c r="EY10" s="443"/>
      <c r="EZ10" s="443"/>
      <c r="FA10" s="443"/>
      <c r="FB10" s="443"/>
      <c r="FC10" s="443"/>
      <c r="FD10" s="443"/>
      <c r="FE10" s="443"/>
      <c r="FF10" s="443"/>
      <c r="FG10" s="443"/>
      <c r="FH10" s="443"/>
      <c r="FI10" s="443"/>
      <c r="FJ10" s="443"/>
      <c r="FK10" s="443"/>
      <c r="FL10" s="443"/>
      <c r="FM10" s="443"/>
      <c r="FN10" s="443"/>
      <c r="FO10" s="443"/>
      <c r="FP10" s="443"/>
      <c r="FQ10" s="443"/>
      <c r="FR10" s="443"/>
      <c r="FS10" s="443"/>
      <c r="FT10" s="443"/>
      <c r="FU10" s="443"/>
      <c r="FV10" s="443"/>
      <c r="FW10" s="443"/>
      <c r="FX10" s="443"/>
      <c r="FY10" s="443"/>
      <c r="FZ10" s="443"/>
      <c r="GA10" s="443"/>
      <c r="GB10" s="443"/>
      <c r="GC10" s="443"/>
      <c r="GD10" s="443"/>
      <c r="GE10" s="443"/>
      <c r="GF10" s="443"/>
      <c r="GG10" s="443"/>
      <c r="GH10" s="443"/>
      <c r="GI10" s="443"/>
      <c r="GJ10" s="443"/>
      <c r="GK10" s="443"/>
      <c r="GL10" s="443"/>
      <c r="GM10" s="443"/>
      <c r="GN10" s="443"/>
      <c r="GO10" s="443"/>
      <c r="GP10" s="443"/>
      <c r="GQ10" s="443"/>
      <c r="GR10" s="443"/>
      <c r="GS10" s="443"/>
      <c r="GT10" s="443"/>
      <c r="GU10" s="443"/>
      <c r="GV10" s="443"/>
      <c r="GW10" s="443"/>
      <c r="GX10" s="443"/>
      <c r="GY10" s="443"/>
      <c r="GZ10" s="443"/>
      <c r="HA10" s="443"/>
      <c r="HB10" s="443"/>
      <c r="HC10" s="443"/>
      <c r="HD10" s="443"/>
      <c r="HE10" s="443"/>
      <c r="HF10" s="443"/>
      <c r="HG10" s="443"/>
      <c r="HH10" s="443"/>
      <c r="HI10" s="443"/>
      <c r="HJ10" s="443"/>
      <c r="HK10" s="443"/>
      <c r="HL10" s="443"/>
      <c r="HM10" s="443"/>
      <c r="HN10" s="443"/>
      <c r="HO10" s="443"/>
      <c r="HP10" s="443"/>
      <c r="HQ10" s="443"/>
      <c r="HR10" s="443"/>
      <c r="HS10" s="443"/>
      <c r="HT10" s="443"/>
      <c r="HU10" s="443"/>
      <c r="HV10" s="443"/>
      <c r="HW10" s="443"/>
      <c r="HX10" s="443"/>
      <c r="HY10" s="443"/>
      <c r="HZ10" s="443"/>
      <c r="IA10" s="443"/>
      <c r="IB10" s="443"/>
      <c r="IC10" s="443"/>
      <c r="ID10" s="443"/>
      <c r="IE10" s="443"/>
      <c r="IF10" s="443"/>
      <c r="IG10" s="443"/>
      <c r="IH10" s="443"/>
      <c r="II10" s="443"/>
      <c r="IJ10" s="443"/>
      <c r="IK10" s="443"/>
      <c r="IL10" s="443"/>
      <c r="IM10" s="443"/>
      <c r="IN10" s="443"/>
      <c r="IO10" s="443"/>
      <c r="IP10" s="443"/>
      <c r="IQ10" s="443"/>
      <c r="IR10" s="443"/>
      <c r="IS10" s="443"/>
      <c r="IT10" s="443"/>
      <c r="IU10" s="443"/>
      <c r="IV10" s="443"/>
      <c r="IW10" s="443"/>
    </row>
    <row r="11" spans="1:257" x14ac:dyDescent="0.2">
      <c r="A11" s="453"/>
      <c r="B11" s="454"/>
      <c r="C11" s="454"/>
      <c r="D11" s="454"/>
      <c r="E11" s="454"/>
      <c r="F11" s="454"/>
      <c r="G11" s="454"/>
      <c r="H11" s="518"/>
      <c r="I11" s="455">
        <f>VLOOKUP(A11,'Uitslag printen'!$A$6:$AJ$53,32,FALSE)</f>
        <v>0</v>
      </c>
      <c r="J11" s="456">
        <f>VLOOKUP(A11,'Uitslag printen'!$A$6:$AJ$53,33,FALSE)</f>
        <v>0</v>
      </c>
      <c r="K11" s="455"/>
      <c r="L11" s="456"/>
      <c r="M11" s="449"/>
      <c r="N11" s="453"/>
      <c r="O11" s="457">
        <f t="shared" si="0"/>
        <v>0</v>
      </c>
      <c r="P11" s="458">
        <f t="shared" si="1"/>
        <v>0</v>
      </c>
      <c r="Q11" s="459">
        <v>8</v>
      </c>
      <c r="R11" s="460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3"/>
      <c r="CZ11" s="443"/>
      <c r="DA11" s="443"/>
      <c r="DB11" s="443"/>
      <c r="DC11" s="443"/>
      <c r="DD11" s="443"/>
      <c r="DE11" s="443"/>
      <c r="DF11" s="443"/>
      <c r="DG11" s="443"/>
      <c r="DH11" s="443"/>
      <c r="DI11" s="443"/>
      <c r="DJ11" s="443"/>
      <c r="DK11" s="443"/>
      <c r="DL11" s="443"/>
      <c r="DM11" s="443"/>
      <c r="DN11" s="443"/>
      <c r="DO11" s="443"/>
      <c r="DP11" s="443"/>
      <c r="DQ11" s="443"/>
      <c r="DR11" s="443"/>
      <c r="DS11" s="443"/>
      <c r="DT11" s="443"/>
      <c r="DU11" s="443"/>
      <c r="DV11" s="443"/>
      <c r="DW11" s="443"/>
      <c r="DX11" s="443"/>
      <c r="DY11" s="443"/>
      <c r="DZ11" s="443"/>
      <c r="EA11" s="443"/>
      <c r="EB11" s="443"/>
      <c r="EC11" s="443"/>
      <c r="ED11" s="443"/>
      <c r="EE11" s="443"/>
      <c r="EF11" s="443"/>
      <c r="EG11" s="443"/>
      <c r="EH11" s="443"/>
      <c r="EI11" s="443"/>
      <c r="EJ11" s="443"/>
      <c r="EK11" s="443"/>
      <c r="EL11" s="443"/>
      <c r="EM11" s="443"/>
      <c r="EN11" s="443"/>
      <c r="EO11" s="443"/>
      <c r="EP11" s="443"/>
      <c r="EQ11" s="443"/>
      <c r="ER11" s="443"/>
      <c r="ES11" s="443"/>
      <c r="ET11" s="443"/>
      <c r="EU11" s="443"/>
      <c r="EV11" s="443"/>
      <c r="EW11" s="443"/>
      <c r="EX11" s="443"/>
      <c r="EY11" s="443"/>
      <c r="EZ11" s="443"/>
      <c r="FA11" s="443"/>
      <c r="FB11" s="443"/>
      <c r="FC11" s="443"/>
      <c r="FD11" s="443"/>
      <c r="FE11" s="443"/>
      <c r="FF11" s="443"/>
      <c r="FG11" s="443"/>
      <c r="FH11" s="443"/>
      <c r="FI11" s="443"/>
      <c r="FJ11" s="443"/>
      <c r="FK11" s="443"/>
      <c r="FL11" s="443"/>
      <c r="FM11" s="443"/>
      <c r="FN11" s="443"/>
      <c r="FO11" s="443"/>
      <c r="FP11" s="443"/>
      <c r="FQ11" s="443"/>
      <c r="FR11" s="443"/>
      <c r="FS11" s="443"/>
      <c r="FT11" s="443"/>
      <c r="FU11" s="443"/>
      <c r="FV11" s="443"/>
      <c r="FW11" s="443"/>
      <c r="FX11" s="443"/>
      <c r="FY11" s="443"/>
      <c r="FZ11" s="443"/>
      <c r="GA11" s="443"/>
      <c r="GB11" s="443"/>
      <c r="GC11" s="443"/>
      <c r="GD11" s="443"/>
      <c r="GE11" s="443"/>
      <c r="GF11" s="443"/>
      <c r="GG11" s="443"/>
      <c r="GH11" s="443"/>
      <c r="GI11" s="443"/>
      <c r="GJ11" s="443"/>
      <c r="GK11" s="443"/>
      <c r="GL11" s="443"/>
      <c r="GM11" s="443"/>
      <c r="GN11" s="443"/>
      <c r="GO11" s="443"/>
      <c r="GP11" s="443"/>
      <c r="GQ11" s="443"/>
      <c r="GR11" s="443"/>
      <c r="GS11" s="443"/>
      <c r="GT11" s="443"/>
      <c r="GU11" s="443"/>
      <c r="GV11" s="443"/>
      <c r="GW11" s="443"/>
      <c r="GX11" s="443"/>
      <c r="GY11" s="443"/>
      <c r="GZ11" s="443"/>
      <c r="HA11" s="443"/>
      <c r="HB11" s="443"/>
      <c r="HC11" s="443"/>
      <c r="HD11" s="443"/>
      <c r="HE11" s="443"/>
      <c r="HF11" s="443"/>
      <c r="HG11" s="443"/>
      <c r="HH11" s="443"/>
      <c r="HI11" s="443"/>
      <c r="HJ11" s="443"/>
      <c r="HK11" s="443"/>
      <c r="HL11" s="443"/>
      <c r="HM11" s="443"/>
      <c r="HN11" s="443"/>
      <c r="HO11" s="443"/>
      <c r="HP11" s="443"/>
      <c r="HQ11" s="443"/>
      <c r="HR11" s="443"/>
      <c r="HS11" s="443"/>
      <c r="HT11" s="443"/>
      <c r="HU11" s="443"/>
      <c r="HV11" s="443"/>
      <c r="HW11" s="443"/>
      <c r="HX11" s="443"/>
      <c r="HY11" s="443"/>
      <c r="HZ11" s="443"/>
      <c r="IA11" s="443"/>
      <c r="IB11" s="443"/>
      <c r="IC11" s="443"/>
      <c r="ID11" s="443"/>
      <c r="IE11" s="443"/>
      <c r="IF11" s="443"/>
      <c r="IG11" s="443"/>
      <c r="IH11" s="443"/>
      <c r="II11" s="443"/>
      <c r="IJ11" s="443"/>
      <c r="IK11" s="443"/>
      <c r="IL11" s="443"/>
      <c r="IM11" s="443"/>
      <c r="IN11" s="443"/>
      <c r="IO11" s="443"/>
      <c r="IP11" s="443"/>
      <c r="IQ11" s="443"/>
      <c r="IR11" s="443"/>
      <c r="IS11" s="443"/>
      <c r="IT11" s="443"/>
      <c r="IU11" s="443"/>
      <c r="IV11" s="443"/>
      <c r="IW11" s="443"/>
    </row>
    <row r="12" spans="1:257" x14ac:dyDescent="0.2">
      <c r="A12" s="453"/>
      <c r="B12" s="454"/>
      <c r="C12" s="454"/>
      <c r="D12" s="454"/>
      <c r="E12" s="454"/>
      <c r="F12" s="454"/>
      <c r="G12" s="454"/>
      <c r="H12" s="518"/>
      <c r="I12" s="455">
        <f>VLOOKUP(A12,'Uitslag printen'!$A$6:$AJ$53,32,FALSE)</f>
        <v>0</v>
      </c>
      <c r="J12" s="456">
        <f>VLOOKUP(A12,'Uitslag printen'!$A$6:$AJ$53,33,FALSE)</f>
        <v>0</v>
      </c>
      <c r="K12" s="455"/>
      <c r="L12" s="456"/>
      <c r="M12" s="449"/>
      <c r="N12" s="453"/>
      <c r="O12" s="457">
        <f t="shared" si="0"/>
        <v>0</v>
      </c>
      <c r="P12" s="458">
        <f t="shared" si="1"/>
        <v>0</v>
      </c>
      <c r="Q12" s="459">
        <v>9</v>
      </c>
      <c r="R12" s="460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3"/>
      <c r="DG12" s="443"/>
      <c r="DH12" s="443"/>
      <c r="DI12" s="443"/>
      <c r="DJ12" s="443"/>
      <c r="DK12" s="443"/>
      <c r="DL12" s="443"/>
      <c r="DM12" s="443"/>
      <c r="DN12" s="443"/>
      <c r="DO12" s="443"/>
      <c r="DP12" s="443"/>
      <c r="DQ12" s="443"/>
      <c r="DR12" s="443"/>
      <c r="DS12" s="443"/>
      <c r="DT12" s="443"/>
      <c r="DU12" s="443"/>
      <c r="DV12" s="443"/>
      <c r="DW12" s="443"/>
      <c r="DX12" s="443"/>
      <c r="DY12" s="443"/>
      <c r="DZ12" s="443"/>
      <c r="EA12" s="443"/>
      <c r="EB12" s="443"/>
      <c r="EC12" s="443"/>
      <c r="ED12" s="443"/>
      <c r="EE12" s="443"/>
      <c r="EF12" s="443"/>
      <c r="EG12" s="443"/>
      <c r="EH12" s="443"/>
      <c r="EI12" s="443"/>
      <c r="EJ12" s="443"/>
      <c r="EK12" s="443"/>
      <c r="EL12" s="443"/>
      <c r="EM12" s="443"/>
      <c r="EN12" s="443"/>
      <c r="EO12" s="443"/>
      <c r="EP12" s="443"/>
      <c r="EQ12" s="443"/>
      <c r="ER12" s="443"/>
      <c r="ES12" s="443"/>
      <c r="ET12" s="443"/>
      <c r="EU12" s="443"/>
      <c r="EV12" s="443"/>
      <c r="EW12" s="443"/>
      <c r="EX12" s="443"/>
      <c r="EY12" s="443"/>
      <c r="EZ12" s="443"/>
      <c r="FA12" s="443"/>
      <c r="FB12" s="443"/>
      <c r="FC12" s="443"/>
      <c r="FD12" s="443"/>
      <c r="FE12" s="443"/>
      <c r="FF12" s="443"/>
      <c r="FG12" s="443"/>
      <c r="FH12" s="443"/>
      <c r="FI12" s="443"/>
      <c r="FJ12" s="443"/>
      <c r="FK12" s="443"/>
      <c r="FL12" s="443"/>
      <c r="FM12" s="443"/>
      <c r="FN12" s="443"/>
      <c r="FO12" s="443"/>
      <c r="FP12" s="443"/>
      <c r="FQ12" s="443"/>
      <c r="FR12" s="443"/>
      <c r="FS12" s="443"/>
      <c r="FT12" s="443"/>
      <c r="FU12" s="443"/>
      <c r="FV12" s="443"/>
      <c r="FW12" s="443"/>
      <c r="FX12" s="443"/>
      <c r="FY12" s="443"/>
      <c r="FZ12" s="443"/>
      <c r="GA12" s="443"/>
      <c r="GB12" s="443"/>
      <c r="GC12" s="443"/>
      <c r="GD12" s="443"/>
      <c r="GE12" s="443"/>
      <c r="GF12" s="443"/>
      <c r="GG12" s="443"/>
      <c r="GH12" s="443"/>
      <c r="GI12" s="443"/>
      <c r="GJ12" s="443"/>
      <c r="GK12" s="443"/>
      <c r="GL12" s="443"/>
      <c r="GM12" s="443"/>
      <c r="GN12" s="443"/>
      <c r="GO12" s="443"/>
      <c r="GP12" s="443"/>
      <c r="GQ12" s="443"/>
      <c r="GR12" s="443"/>
      <c r="GS12" s="443"/>
      <c r="GT12" s="443"/>
      <c r="GU12" s="443"/>
      <c r="GV12" s="443"/>
      <c r="GW12" s="443"/>
      <c r="GX12" s="443"/>
      <c r="GY12" s="443"/>
      <c r="GZ12" s="443"/>
      <c r="HA12" s="443"/>
      <c r="HB12" s="443"/>
      <c r="HC12" s="443"/>
      <c r="HD12" s="443"/>
      <c r="HE12" s="443"/>
      <c r="HF12" s="443"/>
      <c r="HG12" s="443"/>
      <c r="HH12" s="443"/>
      <c r="HI12" s="443"/>
      <c r="HJ12" s="443"/>
      <c r="HK12" s="443"/>
      <c r="HL12" s="443"/>
      <c r="HM12" s="443"/>
      <c r="HN12" s="443"/>
      <c r="HO12" s="443"/>
      <c r="HP12" s="443"/>
      <c r="HQ12" s="443"/>
      <c r="HR12" s="443"/>
      <c r="HS12" s="443"/>
      <c r="HT12" s="443"/>
      <c r="HU12" s="443"/>
      <c r="HV12" s="443"/>
      <c r="HW12" s="443"/>
      <c r="HX12" s="443"/>
      <c r="HY12" s="443"/>
      <c r="HZ12" s="443"/>
      <c r="IA12" s="443"/>
      <c r="IB12" s="443"/>
      <c r="IC12" s="443"/>
      <c r="ID12" s="443"/>
      <c r="IE12" s="443"/>
      <c r="IF12" s="443"/>
      <c r="IG12" s="443"/>
      <c r="IH12" s="443"/>
      <c r="II12" s="443"/>
      <c r="IJ12" s="443"/>
      <c r="IK12" s="443"/>
      <c r="IL12" s="443"/>
      <c r="IM12" s="443"/>
      <c r="IN12" s="443"/>
      <c r="IO12" s="443"/>
      <c r="IP12" s="443"/>
      <c r="IQ12" s="443"/>
      <c r="IR12" s="443"/>
      <c r="IS12" s="443"/>
      <c r="IT12" s="443"/>
      <c r="IU12" s="443"/>
      <c r="IV12" s="443"/>
      <c r="IW12" s="443"/>
    </row>
    <row r="13" spans="1:257" x14ac:dyDescent="0.2">
      <c r="A13" s="453"/>
      <c r="B13" s="454"/>
      <c r="C13" s="454"/>
      <c r="D13" s="454"/>
      <c r="E13" s="454"/>
      <c r="F13" s="454"/>
      <c r="G13" s="454"/>
      <c r="H13" s="518"/>
      <c r="I13" s="455">
        <f>VLOOKUP(A13,'Uitslag printen'!$A$6:$AJ$53,32,FALSE)</f>
        <v>0</v>
      </c>
      <c r="J13" s="456">
        <f>VLOOKUP(A13,'Uitslag printen'!$A$6:$AJ$53,33,FALSE)</f>
        <v>0</v>
      </c>
      <c r="K13" s="455"/>
      <c r="L13" s="456"/>
      <c r="M13" s="449"/>
      <c r="N13" s="453"/>
      <c r="O13" s="457">
        <f t="shared" si="0"/>
        <v>0</v>
      </c>
      <c r="P13" s="458">
        <f t="shared" si="1"/>
        <v>0</v>
      </c>
      <c r="Q13" s="459">
        <v>10</v>
      </c>
      <c r="R13" s="460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3"/>
      <c r="DJ13" s="443"/>
      <c r="DK13" s="443"/>
      <c r="DL13" s="443"/>
      <c r="DM13" s="443"/>
      <c r="DN13" s="443"/>
      <c r="DO13" s="443"/>
      <c r="DP13" s="443"/>
      <c r="DQ13" s="443"/>
      <c r="DR13" s="443"/>
      <c r="DS13" s="443"/>
      <c r="DT13" s="443"/>
      <c r="DU13" s="443"/>
      <c r="DV13" s="443"/>
      <c r="DW13" s="443"/>
      <c r="DX13" s="443"/>
      <c r="DY13" s="443"/>
      <c r="DZ13" s="443"/>
      <c r="EA13" s="443"/>
      <c r="EB13" s="443"/>
      <c r="EC13" s="443"/>
      <c r="ED13" s="443"/>
      <c r="EE13" s="443"/>
      <c r="EF13" s="443"/>
      <c r="EG13" s="443"/>
      <c r="EH13" s="443"/>
      <c r="EI13" s="443"/>
      <c r="EJ13" s="443"/>
      <c r="EK13" s="443"/>
      <c r="EL13" s="443"/>
      <c r="EM13" s="443"/>
      <c r="EN13" s="443"/>
      <c r="EO13" s="443"/>
      <c r="EP13" s="443"/>
      <c r="EQ13" s="443"/>
      <c r="ER13" s="443"/>
      <c r="ES13" s="443"/>
      <c r="ET13" s="443"/>
      <c r="EU13" s="443"/>
      <c r="EV13" s="443"/>
      <c r="EW13" s="443"/>
      <c r="EX13" s="443"/>
      <c r="EY13" s="443"/>
      <c r="EZ13" s="443"/>
      <c r="FA13" s="443"/>
      <c r="FB13" s="443"/>
      <c r="FC13" s="443"/>
      <c r="FD13" s="443"/>
      <c r="FE13" s="443"/>
      <c r="FF13" s="443"/>
      <c r="FG13" s="443"/>
      <c r="FH13" s="443"/>
      <c r="FI13" s="443"/>
      <c r="FJ13" s="443"/>
      <c r="FK13" s="443"/>
      <c r="FL13" s="443"/>
      <c r="FM13" s="443"/>
      <c r="FN13" s="443"/>
      <c r="FO13" s="443"/>
      <c r="FP13" s="443"/>
      <c r="FQ13" s="443"/>
      <c r="FR13" s="443"/>
      <c r="FS13" s="443"/>
      <c r="FT13" s="443"/>
      <c r="FU13" s="443"/>
      <c r="FV13" s="443"/>
      <c r="FW13" s="443"/>
      <c r="FX13" s="443"/>
      <c r="FY13" s="443"/>
      <c r="FZ13" s="443"/>
      <c r="GA13" s="443"/>
      <c r="GB13" s="443"/>
      <c r="GC13" s="443"/>
      <c r="GD13" s="443"/>
      <c r="GE13" s="443"/>
      <c r="GF13" s="443"/>
      <c r="GG13" s="443"/>
      <c r="GH13" s="443"/>
      <c r="GI13" s="443"/>
      <c r="GJ13" s="443"/>
      <c r="GK13" s="443"/>
      <c r="GL13" s="443"/>
      <c r="GM13" s="443"/>
      <c r="GN13" s="443"/>
      <c r="GO13" s="443"/>
      <c r="GP13" s="443"/>
      <c r="GQ13" s="443"/>
      <c r="GR13" s="443"/>
      <c r="GS13" s="443"/>
      <c r="GT13" s="443"/>
      <c r="GU13" s="443"/>
      <c r="GV13" s="443"/>
      <c r="GW13" s="443"/>
      <c r="GX13" s="443"/>
      <c r="GY13" s="443"/>
      <c r="GZ13" s="443"/>
      <c r="HA13" s="443"/>
      <c r="HB13" s="443"/>
      <c r="HC13" s="443"/>
      <c r="HD13" s="443"/>
      <c r="HE13" s="443"/>
      <c r="HF13" s="443"/>
      <c r="HG13" s="443"/>
      <c r="HH13" s="443"/>
      <c r="HI13" s="443"/>
      <c r="HJ13" s="443"/>
      <c r="HK13" s="443"/>
      <c r="HL13" s="443"/>
      <c r="HM13" s="443"/>
      <c r="HN13" s="443"/>
      <c r="HO13" s="443"/>
      <c r="HP13" s="443"/>
      <c r="HQ13" s="443"/>
      <c r="HR13" s="443"/>
      <c r="HS13" s="443"/>
      <c r="HT13" s="443"/>
      <c r="HU13" s="443"/>
      <c r="HV13" s="443"/>
      <c r="HW13" s="443"/>
      <c r="HX13" s="443"/>
      <c r="HY13" s="443"/>
      <c r="HZ13" s="443"/>
      <c r="IA13" s="443"/>
      <c r="IB13" s="443"/>
      <c r="IC13" s="443"/>
      <c r="ID13" s="443"/>
      <c r="IE13" s="443"/>
      <c r="IF13" s="443"/>
      <c r="IG13" s="443"/>
      <c r="IH13" s="443"/>
      <c r="II13" s="443"/>
      <c r="IJ13" s="443"/>
      <c r="IK13" s="443"/>
      <c r="IL13" s="443"/>
      <c r="IM13" s="443"/>
      <c r="IN13" s="443"/>
      <c r="IO13" s="443"/>
      <c r="IP13" s="443"/>
      <c r="IQ13" s="443"/>
      <c r="IR13" s="443"/>
      <c r="IS13" s="443"/>
      <c r="IT13" s="443"/>
      <c r="IU13" s="443"/>
      <c r="IV13" s="443"/>
      <c r="IW13" s="443"/>
    </row>
    <row r="14" spans="1:257" x14ac:dyDescent="0.2">
      <c r="A14" s="453"/>
      <c r="B14" s="454"/>
      <c r="C14" s="454"/>
      <c r="D14" s="454"/>
      <c r="E14" s="454"/>
      <c r="F14" s="454"/>
      <c r="G14" s="454"/>
      <c r="H14" s="518"/>
      <c r="I14" s="455">
        <f>VLOOKUP(A14,'Uitslag printen'!$A$6:$AJ$53,32,FALSE)</f>
        <v>0</v>
      </c>
      <c r="J14" s="456">
        <f>VLOOKUP(A14,'Uitslag printen'!$A$6:$AJ$53,33,FALSE)</f>
        <v>0</v>
      </c>
      <c r="K14" s="455"/>
      <c r="L14" s="456"/>
      <c r="M14" s="449"/>
      <c r="N14" s="453"/>
      <c r="O14" s="457">
        <f t="shared" si="0"/>
        <v>0</v>
      </c>
      <c r="P14" s="458">
        <f t="shared" si="1"/>
        <v>0</v>
      </c>
      <c r="Q14" s="459">
        <v>11</v>
      </c>
      <c r="R14" s="460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43"/>
      <c r="DM14" s="443"/>
      <c r="DN14" s="443"/>
      <c r="DO14" s="443"/>
      <c r="DP14" s="443"/>
      <c r="DQ14" s="443"/>
      <c r="DR14" s="443"/>
      <c r="DS14" s="443"/>
      <c r="DT14" s="443"/>
      <c r="DU14" s="443"/>
      <c r="DV14" s="443"/>
      <c r="DW14" s="443"/>
      <c r="DX14" s="443"/>
      <c r="DY14" s="443"/>
      <c r="DZ14" s="443"/>
      <c r="EA14" s="443"/>
      <c r="EB14" s="443"/>
      <c r="EC14" s="443"/>
      <c r="ED14" s="443"/>
      <c r="EE14" s="443"/>
      <c r="EF14" s="443"/>
      <c r="EG14" s="443"/>
      <c r="EH14" s="443"/>
      <c r="EI14" s="443"/>
      <c r="EJ14" s="443"/>
      <c r="EK14" s="443"/>
      <c r="EL14" s="443"/>
      <c r="EM14" s="443"/>
      <c r="EN14" s="443"/>
      <c r="EO14" s="443"/>
      <c r="EP14" s="443"/>
      <c r="EQ14" s="443"/>
      <c r="ER14" s="443"/>
      <c r="ES14" s="443"/>
      <c r="ET14" s="443"/>
      <c r="EU14" s="443"/>
      <c r="EV14" s="443"/>
      <c r="EW14" s="443"/>
      <c r="EX14" s="443"/>
      <c r="EY14" s="443"/>
      <c r="EZ14" s="443"/>
      <c r="FA14" s="443"/>
      <c r="FB14" s="443"/>
      <c r="FC14" s="443"/>
      <c r="FD14" s="443"/>
      <c r="FE14" s="443"/>
      <c r="FF14" s="443"/>
      <c r="FG14" s="443"/>
      <c r="FH14" s="443"/>
      <c r="FI14" s="443"/>
      <c r="FJ14" s="443"/>
      <c r="FK14" s="443"/>
      <c r="FL14" s="443"/>
      <c r="FM14" s="443"/>
      <c r="FN14" s="443"/>
      <c r="FO14" s="443"/>
      <c r="FP14" s="443"/>
      <c r="FQ14" s="443"/>
      <c r="FR14" s="443"/>
      <c r="FS14" s="443"/>
      <c r="FT14" s="443"/>
      <c r="FU14" s="443"/>
      <c r="FV14" s="443"/>
      <c r="FW14" s="443"/>
      <c r="FX14" s="443"/>
      <c r="FY14" s="443"/>
      <c r="FZ14" s="443"/>
      <c r="GA14" s="443"/>
      <c r="GB14" s="443"/>
      <c r="GC14" s="443"/>
      <c r="GD14" s="443"/>
      <c r="GE14" s="443"/>
      <c r="GF14" s="443"/>
      <c r="GG14" s="443"/>
      <c r="GH14" s="443"/>
      <c r="GI14" s="443"/>
      <c r="GJ14" s="443"/>
      <c r="GK14" s="443"/>
      <c r="GL14" s="443"/>
      <c r="GM14" s="443"/>
      <c r="GN14" s="443"/>
      <c r="GO14" s="443"/>
      <c r="GP14" s="443"/>
      <c r="GQ14" s="443"/>
      <c r="GR14" s="443"/>
      <c r="GS14" s="443"/>
      <c r="GT14" s="443"/>
      <c r="GU14" s="443"/>
      <c r="GV14" s="443"/>
      <c r="GW14" s="443"/>
      <c r="GX14" s="443"/>
      <c r="GY14" s="443"/>
      <c r="GZ14" s="443"/>
      <c r="HA14" s="443"/>
      <c r="HB14" s="443"/>
      <c r="HC14" s="443"/>
      <c r="HD14" s="443"/>
      <c r="HE14" s="443"/>
      <c r="HF14" s="443"/>
      <c r="HG14" s="443"/>
      <c r="HH14" s="443"/>
      <c r="HI14" s="443"/>
      <c r="HJ14" s="443"/>
      <c r="HK14" s="443"/>
      <c r="HL14" s="443"/>
      <c r="HM14" s="443"/>
      <c r="HN14" s="443"/>
      <c r="HO14" s="443"/>
      <c r="HP14" s="443"/>
      <c r="HQ14" s="443"/>
      <c r="HR14" s="443"/>
      <c r="HS14" s="443"/>
      <c r="HT14" s="443"/>
      <c r="HU14" s="443"/>
      <c r="HV14" s="443"/>
      <c r="HW14" s="443"/>
      <c r="HX14" s="443"/>
      <c r="HY14" s="443"/>
      <c r="HZ14" s="443"/>
      <c r="IA14" s="443"/>
      <c r="IB14" s="443"/>
      <c r="IC14" s="443"/>
      <c r="ID14" s="443"/>
      <c r="IE14" s="443"/>
      <c r="IF14" s="443"/>
      <c r="IG14" s="443"/>
      <c r="IH14" s="443"/>
      <c r="II14" s="443"/>
      <c r="IJ14" s="443"/>
      <c r="IK14" s="443"/>
      <c r="IL14" s="443"/>
      <c r="IM14" s="443"/>
      <c r="IN14" s="443"/>
      <c r="IO14" s="443"/>
      <c r="IP14" s="443"/>
      <c r="IQ14" s="443"/>
      <c r="IR14" s="443"/>
      <c r="IS14" s="443"/>
      <c r="IT14" s="443"/>
      <c r="IU14" s="443"/>
      <c r="IV14" s="443"/>
      <c r="IW14" s="443"/>
    </row>
    <row r="15" spans="1:257" x14ac:dyDescent="0.2">
      <c r="A15" s="453"/>
      <c r="B15" s="454"/>
      <c r="C15" s="454"/>
      <c r="D15" s="454"/>
      <c r="E15" s="454"/>
      <c r="F15" s="454"/>
      <c r="G15" s="454"/>
      <c r="H15" s="518"/>
      <c r="I15" s="455">
        <f>VLOOKUP(A15,'Uitslag printen'!$A$6:$AJ$53,32,FALSE)</f>
        <v>0</v>
      </c>
      <c r="J15" s="456">
        <f>VLOOKUP(A15,'Uitslag printen'!$A$6:$AJ$53,33,FALSE)</f>
        <v>0</v>
      </c>
      <c r="K15" s="455"/>
      <c r="L15" s="456"/>
      <c r="M15" s="449"/>
      <c r="N15" s="453"/>
      <c r="O15" s="457">
        <f t="shared" si="0"/>
        <v>0</v>
      </c>
      <c r="P15" s="458">
        <f t="shared" si="1"/>
        <v>0</v>
      </c>
      <c r="Q15" s="459">
        <v>12</v>
      </c>
      <c r="R15" s="460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3"/>
      <c r="DL15" s="443"/>
      <c r="DM15" s="443"/>
      <c r="DN15" s="443"/>
      <c r="DO15" s="443"/>
      <c r="DP15" s="443"/>
      <c r="DQ15" s="443"/>
      <c r="DR15" s="443"/>
      <c r="DS15" s="443"/>
      <c r="DT15" s="443"/>
      <c r="DU15" s="443"/>
      <c r="DV15" s="443"/>
      <c r="DW15" s="443"/>
      <c r="DX15" s="443"/>
      <c r="DY15" s="443"/>
      <c r="DZ15" s="443"/>
      <c r="EA15" s="443"/>
      <c r="EB15" s="443"/>
      <c r="EC15" s="443"/>
      <c r="ED15" s="443"/>
      <c r="EE15" s="443"/>
      <c r="EF15" s="443"/>
      <c r="EG15" s="443"/>
      <c r="EH15" s="443"/>
      <c r="EI15" s="443"/>
      <c r="EJ15" s="443"/>
      <c r="EK15" s="443"/>
      <c r="EL15" s="443"/>
      <c r="EM15" s="443"/>
      <c r="EN15" s="443"/>
      <c r="EO15" s="443"/>
      <c r="EP15" s="443"/>
      <c r="EQ15" s="443"/>
      <c r="ER15" s="443"/>
      <c r="ES15" s="443"/>
      <c r="ET15" s="443"/>
      <c r="EU15" s="443"/>
      <c r="EV15" s="443"/>
      <c r="EW15" s="443"/>
      <c r="EX15" s="443"/>
      <c r="EY15" s="443"/>
      <c r="EZ15" s="443"/>
      <c r="FA15" s="443"/>
      <c r="FB15" s="443"/>
      <c r="FC15" s="443"/>
      <c r="FD15" s="443"/>
      <c r="FE15" s="443"/>
      <c r="FF15" s="443"/>
      <c r="FG15" s="443"/>
      <c r="FH15" s="443"/>
      <c r="FI15" s="443"/>
      <c r="FJ15" s="443"/>
      <c r="FK15" s="443"/>
      <c r="FL15" s="443"/>
      <c r="FM15" s="443"/>
      <c r="FN15" s="443"/>
      <c r="FO15" s="443"/>
      <c r="FP15" s="443"/>
      <c r="FQ15" s="443"/>
      <c r="FR15" s="443"/>
      <c r="FS15" s="443"/>
      <c r="FT15" s="443"/>
      <c r="FU15" s="443"/>
      <c r="FV15" s="443"/>
      <c r="FW15" s="443"/>
      <c r="FX15" s="443"/>
      <c r="FY15" s="443"/>
      <c r="FZ15" s="443"/>
      <c r="GA15" s="443"/>
      <c r="GB15" s="443"/>
      <c r="GC15" s="443"/>
      <c r="GD15" s="443"/>
      <c r="GE15" s="443"/>
      <c r="GF15" s="443"/>
      <c r="GG15" s="443"/>
      <c r="GH15" s="443"/>
      <c r="GI15" s="443"/>
      <c r="GJ15" s="443"/>
      <c r="GK15" s="443"/>
      <c r="GL15" s="443"/>
      <c r="GM15" s="443"/>
      <c r="GN15" s="443"/>
      <c r="GO15" s="443"/>
      <c r="GP15" s="443"/>
      <c r="GQ15" s="443"/>
      <c r="GR15" s="443"/>
      <c r="GS15" s="443"/>
      <c r="GT15" s="443"/>
      <c r="GU15" s="443"/>
      <c r="GV15" s="443"/>
      <c r="GW15" s="443"/>
      <c r="GX15" s="443"/>
      <c r="GY15" s="443"/>
      <c r="GZ15" s="443"/>
      <c r="HA15" s="443"/>
      <c r="HB15" s="443"/>
      <c r="HC15" s="443"/>
      <c r="HD15" s="443"/>
      <c r="HE15" s="443"/>
      <c r="HF15" s="443"/>
      <c r="HG15" s="443"/>
      <c r="HH15" s="443"/>
      <c r="HI15" s="443"/>
      <c r="HJ15" s="443"/>
      <c r="HK15" s="443"/>
      <c r="HL15" s="443"/>
      <c r="HM15" s="443"/>
      <c r="HN15" s="443"/>
      <c r="HO15" s="443"/>
      <c r="HP15" s="443"/>
      <c r="HQ15" s="443"/>
      <c r="HR15" s="443"/>
      <c r="HS15" s="443"/>
      <c r="HT15" s="443"/>
      <c r="HU15" s="443"/>
      <c r="HV15" s="443"/>
      <c r="HW15" s="443"/>
      <c r="HX15" s="443"/>
      <c r="HY15" s="443"/>
      <c r="HZ15" s="443"/>
      <c r="IA15" s="443"/>
      <c r="IB15" s="443"/>
      <c r="IC15" s="443"/>
      <c r="ID15" s="443"/>
      <c r="IE15" s="443"/>
      <c r="IF15" s="443"/>
      <c r="IG15" s="443"/>
      <c r="IH15" s="443"/>
      <c r="II15" s="443"/>
      <c r="IJ15" s="443"/>
      <c r="IK15" s="443"/>
      <c r="IL15" s="443"/>
      <c r="IM15" s="443"/>
      <c r="IN15" s="443"/>
      <c r="IO15" s="443"/>
      <c r="IP15" s="443"/>
      <c r="IQ15" s="443"/>
      <c r="IR15" s="443"/>
      <c r="IS15" s="443"/>
      <c r="IT15" s="443"/>
      <c r="IU15" s="443"/>
      <c r="IV15" s="443"/>
      <c r="IW15" s="443"/>
    </row>
    <row r="16" spans="1:257" x14ac:dyDescent="0.2">
      <c r="A16" s="453"/>
      <c r="B16" s="454"/>
      <c r="C16" s="454"/>
      <c r="D16" s="454"/>
      <c r="E16" s="454"/>
      <c r="F16" s="454"/>
      <c r="G16" s="454"/>
      <c r="H16" s="518"/>
      <c r="I16" s="455">
        <f>VLOOKUP(A16,'Uitslag printen'!$A$6:$AJ$53,32,FALSE)</f>
        <v>0</v>
      </c>
      <c r="J16" s="456">
        <f>VLOOKUP(A16,'Uitslag printen'!$A$6:$AJ$53,33,FALSE)</f>
        <v>0</v>
      </c>
      <c r="K16" s="455"/>
      <c r="L16" s="456"/>
      <c r="M16" s="449"/>
      <c r="N16" s="453"/>
      <c r="O16" s="457">
        <f t="shared" ref="O16:O17" si="2">M16+I16+K16</f>
        <v>0</v>
      </c>
      <c r="P16" s="458">
        <f t="shared" ref="P16:P17" si="3">(N16+J16+L16)-MAX(N16,J16,L16)</f>
        <v>0</v>
      </c>
      <c r="Q16" s="459">
        <v>13</v>
      </c>
      <c r="R16" s="460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  <c r="DX16" s="443"/>
      <c r="DY16" s="443"/>
      <c r="DZ16" s="443"/>
      <c r="EA16" s="443"/>
      <c r="EB16" s="443"/>
      <c r="EC16" s="443"/>
      <c r="ED16" s="443"/>
      <c r="EE16" s="443"/>
      <c r="EF16" s="443"/>
      <c r="EG16" s="443"/>
      <c r="EH16" s="443"/>
      <c r="EI16" s="443"/>
      <c r="EJ16" s="443"/>
      <c r="EK16" s="443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3"/>
      <c r="FF16" s="443"/>
      <c r="FG16" s="443"/>
      <c r="FH16" s="443"/>
      <c r="FI16" s="443"/>
      <c r="FJ16" s="443"/>
      <c r="FK16" s="443"/>
      <c r="FL16" s="443"/>
      <c r="FM16" s="443"/>
      <c r="FN16" s="443"/>
      <c r="FO16" s="443"/>
      <c r="FP16" s="443"/>
      <c r="FQ16" s="443"/>
      <c r="FR16" s="443"/>
      <c r="FS16" s="443"/>
      <c r="FT16" s="443"/>
      <c r="FU16" s="443"/>
      <c r="FV16" s="443"/>
      <c r="FW16" s="443"/>
      <c r="FX16" s="443"/>
      <c r="FY16" s="443"/>
      <c r="FZ16" s="443"/>
      <c r="GA16" s="443"/>
      <c r="GB16" s="443"/>
      <c r="GC16" s="443"/>
      <c r="GD16" s="443"/>
      <c r="GE16" s="443"/>
      <c r="GF16" s="443"/>
      <c r="GG16" s="443"/>
      <c r="GH16" s="443"/>
      <c r="GI16" s="443"/>
      <c r="GJ16" s="443"/>
      <c r="GK16" s="443"/>
      <c r="GL16" s="443"/>
      <c r="GM16" s="443"/>
      <c r="GN16" s="443"/>
      <c r="GO16" s="443"/>
      <c r="GP16" s="443"/>
      <c r="GQ16" s="443"/>
      <c r="GR16" s="443"/>
      <c r="GS16" s="443"/>
      <c r="GT16" s="443"/>
      <c r="GU16" s="443"/>
      <c r="GV16" s="443"/>
      <c r="GW16" s="443"/>
      <c r="GX16" s="443"/>
      <c r="GY16" s="443"/>
      <c r="GZ16" s="443"/>
      <c r="HA16" s="443"/>
      <c r="HB16" s="443"/>
      <c r="HC16" s="443"/>
      <c r="HD16" s="443"/>
      <c r="HE16" s="443"/>
      <c r="HF16" s="443"/>
      <c r="HG16" s="443"/>
      <c r="HH16" s="443"/>
      <c r="HI16" s="443"/>
      <c r="HJ16" s="443"/>
      <c r="HK16" s="443"/>
      <c r="HL16" s="443"/>
      <c r="HM16" s="443"/>
      <c r="HN16" s="443"/>
      <c r="HO16" s="443"/>
      <c r="HP16" s="443"/>
      <c r="HQ16" s="443"/>
      <c r="HR16" s="443"/>
      <c r="HS16" s="443"/>
      <c r="HT16" s="443"/>
      <c r="HU16" s="443"/>
      <c r="HV16" s="443"/>
      <c r="HW16" s="443"/>
      <c r="HX16" s="443"/>
      <c r="HY16" s="443"/>
      <c r="HZ16" s="443"/>
      <c r="IA16" s="443"/>
      <c r="IB16" s="443"/>
      <c r="IC16" s="443"/>
      <c r="ID16" s="443"/>
      <c r="IE16" s="443"/>
      <c r="IF16" s="443"/>
      <c r="IG16" s="443"/>
      <c r="IH16" s="443"/>
      <c r="II16" s="443"/>
      <c r="IJ16" s="443"/>
      <c r="IK16" s="443"/>
      <c r="IL16" s="443"/>
      <c r="IM16" s="443"/>
      <c r="IN16" s="443"/>
      <c r="IO16" s="443"/>
      <c r="IP16" s="443"/>
      <c r="IQ16" s="443"/>
      <c r="IR16" s="443"/>
      <c r="IS16" s="443"/>
      <c r="IT16" s="443"/>
      <c r="IU16" s="443"/>
      <c r="IV16" s="443"/>
      <c r="IW16" s="443"/>
    </row>
    <row r="17" spans="1:257" x14ac:dyDescent="0.2">
      <c r="A17" s="453"/>
      <c r="B17" s="454"/>
      <c r="C17" s="454"/>
      <c r="D17" s="454"/>
      <c r="E17" s="454"/>
      <c r="F17" s="454"/>
      <c r="G17" s="454"/>
      <c r="H17" s="518"/>
      <c r="I17" s="455">
        <f>VLOOKUP(A17,'Uitslag printen'!$A$6:$AJ$53,32,FALSE)</f>
        <v>0</v>
      </c>
      <c r="J17" s="456">
        <f>VLOOKUP(A17,'Uitslag printen'!$A$6:$AJ$53,33,FALSE)</f>
        <v>0</v>
      </c>
      <c r="K17" s="455"/>
      <c r="L17" s="456"/>
      <c r="M17" s="449"/>
      <c r="N17" s="453"/>
      <c r="O17" s="457">
        <f t="shared" si="2"/>
        <v>0</v>
      </c>
      <c r="P17" s="458">
        <f t="shared" si="3"/>
        <v>0</v>
      </c>
      <c r="Q17" s="459">
        <v>14</v>
      </c>
      <c r="R17" s="460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3"/>
      <c r="DM17" s="443"/>
      <c r="DN17" s="443"/>
      <c r="DO17" s="443"/>
      <c r="DP17" s="443"/>
      <c r="DQ17" s="443"/>
      <c r="DR17" s="443"/>
      <c r="DS17" s="443"/>
      <c r="DT17" s="443"/>
      <c r="DU17" s="443"/>
      <c r="DV17" s="443"/>
      <c r="DW17" s="443"/>
      <c r="DX17" s="443"/>
      <c r="DY17" s="443"/>
      <c r="DZ17" s="443"/>
      <c r="EA17" s="443"/>
      <c r="EB17" s="443"/>
      <c r="EC17" s="443"/>
      <c r="ED17" s="443"/>
      <c r="EE17" s="443"/>
      <c r="EF17" s="443"/>
      <c r="EG17" s="443"/>
      <c r="EH17" s="443"/>
      <c r="EI17" s="443"/>
      <c r="EJ17" s="443"/>
      <c r="EK17" s="443"/>
      <c r="EL17" s="443"/>
      <c r="EM17" s="443"/>
      <c r="EN17" s="443"/>
      <c r="EO17" s="443"/>
      <c r="EP17" s="443"/>
      <c r="EQ17" s="443"/>
      <c r="ER17" s="443"/>
      <c r="ES17" s="443"/>
      <c r="ET17" s="443"/>
      <c r="EU17" s="443"/>
      <c r="EV17" s="443"/>
      <c r="EW17" s="443"/>
      <c r="EX17" s="443"/>
      <c r="EY17" s="443"/>
      <c r="EZ17" s="443"/>
      <c r="FA17" s="443"/>
      <c r="FB17" s="443"/>
      <c r="FC17" s="443"/>
      <c r="FD17" s="443"/>
      <c r="FE17" s="443"/>
      <c r="FF17" s="443"/>
      <c r="FG17" s="443"/>
      <c r="FH17" s="443"/>
      <c r="FI17" s="443"/>
      <c r="FJ17" s="443"/>
      <c r="FK17" s="443"/>
      <c r="FL17" s="443"/>
      <c r="FM17" s="443"/>
      <c r="FN17" s="443"/>
      <c r="FO17" s="443"/>
      <c r="FP17" s="443"/>
      <c r="FQ17" s="443"/>
      <c r="FR17" s="443"/>
      <c r="FS17" s="443"/>
      <c r="FT17" s="443"/>
      <c r="FU17" s="443"/>
      <c r="FV17" s="443"/>
      <c r="FW17" s="443"/>
      <c r="FX17" s="443"/>
      <c r="FY17" s="443"/>
      <c r="FZ17" s="443"/>
      <c r="GA17" s="443"/>
      <c r="GB17" s="443"/>
      <c r="GC17" s="443"/>
      <c r="GD17" s="443"/>
      <c r="GE17" s="443"/>
      <c r="GF17" s="443"/>
      <c r="GG17" s="443"/>
      <c r="GH17" s="443"/>
      <c r="GI17" s="443"/>
      <c r="GJ17" s="443"/>
      <c r="GK17" s="443"/>
      <c r="GL17" s="443"/>
      <c r="GM17" s="443"/>
      <c r="GN17" s="443"/>
      <c r="GO17" s="443"/>
      <c r="GP17" s="443"/>
      <c r="GQ17" s="443"/>
      <c r="GR17" s="443"/>
      <c r="GS17" s="443"/>
      <c r="GT17" s="443"/>
      <c r="GU17" s="443"/>
      <c r="GV17" s="443"/>
      <c r="GW17" s="443"/>
      <c r="GX17" s="443"/>
      <c r="GY17" s="443"/>
      <c r="GZ17" s="443"/>
      <c r="HA17" s="443"/>
      <c r="HB17" s="443"/>
      <c r="HC17" s="443"/>
      <c r="HD17" s="443"/>
      <c r="HE17" s="443"/>
      <c r="HF17" s="443"/>
      <c r="HG17" s="443"/>
      <c r="HH17" s="443"/>
      <c r="HI17" s="443"/>
      <c r="HJ17" s="443"/>
      <c r="HK17" s="443"/>
      <c r="HL17" s="443"/>
      <c r="HM17" s="443"/>
      <c r="HN17" s="443"/>
      <c r="HO17" s="443"/>
      <c r="HP17" s="443"/>
      <c r="HQ17" s="443"/>
      <c r="HR17" s="443"/>
      <c r="HS17" s="443"/>
      <c r="HT17" s="443"/>
      <c r="HU17" s="443"/>
      <c r="HV17" s="443"/>
      <c r="HW17" s="443"/>
      <c r="HX17" s="443"/>
      <c r="HY17" s="443"/>
      <c r="HZ17" s="443"/>
      <c r="IA17" s="443"/>
      <c r="IB17" s="443"/>
      <c r="IC17" s="443"/>
      <c r="ID17" s="443"/>
      <c r="IE17" s="443"/>
      <c r="IF17" s="443"/>
      <c r="IG17" s="443"/>
      <c r="IH17" s="443"/>
      <c r="II17" s="443"/>
      <c r="IJ17" s="443"/>
      <c r="IK17" s="443"/>
      <c r="IL17" s="443"/>
      <c r="IM17" s="443"/>
      <c r="IN17" s="443"/>
      <c r="IO17" s="443"/>
      <c r="IP17" s="443"/>
      <c r="IQ17" s="443"/>
      <c r="IR17" s="443"/>
      <c r="IS17" s="443"/>
      <c r="IT17" s="443"/>
      <c r="IU17" s="443"/>
      <c r="IV17" s="443"/>
      <c r="IW17" s="443"/>
    </row>
    <row r="18" spans="1:257" x14ac:dyDescent="0.2">
      <c r="A18" s="453"/>
      <c r="B18" s="454"/>
      <c r="C18" s="454"/>
      <c r="D18" s="454"/>
      <c r="E18" s="454"/>
      <c r="F18" s="454"/>
      <c r="G18" s="454"/>
      <c r="H18" s="518"/>
      <c r="I18" s="455">
        <f>VLOOKUP(A18,'Uitslag printen'!$A$6:$AJ$53,32,FALSE)</f>
        <v>0</v>
      </c>
      <c r="J18" s="456">
        <f>VLOOKUP(A18,'Uitslag printen'!$A$6:$AJ$53,33,FALSE)</f>
        <v>0</v>
      </c>
      <c r="K18" s="455"/>
      <c r="L18" s="456"/>
      <c r="M18" s="449"/>
      <c r="N18" s="453"/>
      <c r="O18" s="457">
        <f t="shared" ref="O18:O33" si="4">M18+I18+K18</f>
        <v>0</v>
      </c>
      <c r="P18" s="458">
        <f t="shared" ref="P18:P33" si="5">(N18+J18+L18)-MAX(N18,J18,L18)</f>
        <v>0</v>
      </c>
      <c r="Q18" s="459">
        <v>15</v>
      </c>
      <c r="R18" s="460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3"/>
      <c r="DX18" s="443"/>
      <c r="DY18" s="443"/>
      <c r="DZ18" s="443"/>
      <c r="EA18" s="443"/>
      <c r="EB18" s="443"/>
      <c r="EC18" s="443"/>
      <c r="ED18" s="443"/>
      <c r="EE18" s="443"/>
      <c r="EF18" s="443"/>
      <c r="EG18" s="443"/>
      <c r="EH18" s="443"/>
      <c r="EI18" s="443"/>
      <c r="EJ18" s="443"/>
      <c r="EK18" s="443"/>
      <c r="EL18" s="443"/>
      <c r="EM18" s="443"/>
      <c r="EN18" s="443"/>
      <c r="EO18" s="443"/>
      <c r="EP18" s="443"/>
      <c r="EQ18" s="443"/>
      <c r="ER18" s="443"/>
      <c r="ES18" s="443"/>
      <c r="ET18" s="443"/>
      <c r="EU18" s="443"/>
      <c r="EV18" s="443"/>
      <c r="EW18" s="443"/>
      <c r="EX18" s="443"/>
      <c r="EY18" s="443"/>
      <c r="EZ18" s="443"/>
      <c r="FA18" s="443"/>
      <c r="FB18" s="443"/>
      <c r="FC18" s="443"/>
      <c r="FD18" s="443"/>
      <c r="FE18" s="443"/>
      <c r="FF18" s="443"/>
      <c r="FG18" s="443"/>
      <c r="FH18" s="443"/>
      <c r="FI18" s="443"/>
      <c r="FJ18" s="443"/>
      <c r="FK18" s="443"/>
      <c r="FL18" s="443"/>
      <c r="FM18" s="443"/>
      <c r="FN18" s="443"/>
      <c r="FO18" s="443"/>
      <c r="FP18" s="443"/>
      <c r="FQ18" s="443"/>
      <c r="FR18" s="443"/>
      <c r="FS18" s="443"/>
      <c r="FT18" s="443"/>
      <c r="FU18" s="443"/>
      <c r="FV18" s="443"/>
      <c r="FW18" s="443"/>
      <c r="FX18" s="443"/>
      <c r="FY18" s="443"/>
      <c r="FZ18" s="443"/>
      <c r="GA18" s="443"/>
      <c r="GB18" s="443"/>
      <c r="GC18" s="443"/>
      <c r="GD18" s="443"/>
      <c r="GE18" s="443"/>
      <c r="GF18" s="443"/>
      <c r="GG18" s="443"/>
      <c r="GH18" s="443"/>
      <c r="GI18" s="443"/>
      <c r="GJ18" s="443"/>
      <c r="GK18" s="443"/>
      <c r="GL18" s="443"/>
      <c r="GM18" s="443"/>
      <c r="GN18" s="443"/>
      <c r="GO18" s="443"/>
      <c r="GP18" s="443"/>
      <c r="GQ18" s="443"/>
      <c r="GR18" s="443"/>
      <c r="GS18" s="443"/>
      <c r="GT18" s="443"/>
      <c r="GU18" s="443"/>
      <c r="GV18" s="443"/>
      <c r="GW18" s="443"/>
      <c r="GX18" s="443"/>
      <c r="GY18" s="443"/>
      <c r="GZ18" s="443"/>
      <c r="HA18" s="443"/>
      <c r="HB18" s="443"/>
      <c r="HC18" s="443"/>
      <c r="HD18" s="443"/>
      <c r="HE18" s="443"/>
      <c r="HF18" s="443"/>
      <c r="HG18" s="443"/>
      <c r="HH18" s="443"/>
      <c r="HI18" s="443"/>
      <c r="HJ18" s="443"/>
      <c r="HK18" s="443"/>
      <c r="HL18" s="443"/>
      <c r="HM18" s="443"/>
      <c r="HN18" s="443"/>
      <c r="HO18" s="443"/>
      <c r="HP18" s="443"/>
      <c r="HQ18" s="443"/>
      <c r="HR18" s="443"/>
      <c r="HS18" s="443"/>
      <c r="HT18" s="443"/>
      <c r="HU18" s="443"/>
      <c r="HV18" s="443"/>
      <c r="HW18" s="443"/>
      <c r="HX18" s="443"/>
      <c r="HY18" s="443"/>
      <c r="HZ18" s="443"/>
      <c r="IA18" s="443"/>
      <c r="IB18" s="443"/>
      <c r="IC18" s="443"/>
      <c r="ID18" s="443"/>
      <c r="IE18" s="443"/>
      <c r="IF18" s="443"/>
      <c r="IG18" s="443"/>
      <c r="IH18" s="443"/>
      <c r="II18" s="443"/>
      <c r="IJ18" s="443"/>
      <c r="IK18" s="443"/>
      <c r="IL18" s="443"/>
      <c r="IM18" s="443"/>
      <c r="IN18" s="443"/>
      <c r="IO18" s="443"/>
      <c r="IP18" s="443"/>
      <c r="IQ18" s="443"/>
      <c r="IR18" s="443"/>
      <c r="IS18" s="443"/>
      <c r="IT18" s="443"/>
      <c r="IU18" s="443"/>
      <c r="IV18" s="443"/>
      <c r="IW18" s="443"/>
    </row>
    <row r="19" spans="1:257" x14ac:dyDescent="0.2">
      <c r="A19" s="453"/>
      <c r="B19" s="454"/>
      <c r="C19" s="454"/>
      <c r="D19" s="454"/>
      <c r="E19" s="454"/>
      <c r="F19" s="454"/>
      <c r="G19" s="454"/>
      <c r="H19" s="518"/>
      <c r="I19" s="455">
        <f>VLOOKUP(A19,'Uitslag printen'!$A$6:$AJ$53,32,FALSE)</f>
        <v>0</v>
      </c>
      <c r="J19" s="456">
        <f>VLOOKUP(A19,'Uitslag printen'!$A$6:$AJ$53,33,FALSE)</f>
        <v>0</v>
      </c>
      <c r="K19" s="455"/>
      <c r="L19" s="456"/>
      <c r="M19" s="449"/>
      <c r="N19" s="453"/>
      <c r="O19" s="457">
        <f t="shared" si="4"/>
        <v>0</v>
      </c>
      <c r="P19" s="458">
        <f t="shared" si="5"/>
        <v>0</v>
      </c>
      <c r="Q19" s="459">
        <v>16</v>
      </c>
      <c r="R19" s="460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3"/>
      <c r="DX19" s="443"/>
      <c r="DY19" s="443"/>
      <c r="DZ19" s="443"/>
      <c r="EA19" s="443"/>
      <c r="EB19" s="443"/>
      <c r="EC19" s="443"/>
      <c r="ED19" s="443"/>
      <c r="EE19" s="443"/>
      <c r="EF19" s="443"/>
      <c r="EG19" s="443"/>
      <c r="EH19" s="443"/>
      <c r="EI19" s="443"/>
      <c r="EJ19" s="443"/>
      <c r="EK19" s="443"/>
      <c r="EL19" s="443"/>
      <c r="EM19" s="443"/>
      <c r="EN19" s="443"/>
      <c r="EO19" s="443"/>
      <c r="EP19" s="443"/>
      <c r="EQ19" s="443"/>
      <c r="ER19" s="443"/>
      <c r="ES19" s="443"/>
      <c r="ET19" s="443"/>
      <c r="EU19" s="443"/>
      <c r="EV19" s="443"/>
      <c r="EW19" s="443"/>
      <c r="EX19" s="443"/>
      <c r="EY19" s="443"/>
      <c r="EZ19" s="443"/>
      <c r="FA19" s="443"/>
      <c r="FB19" s="443"/>
      <c r="FC19" s="443"/>
      <c r="FD19" s="443"/>
      <c r="FE19" s="443"/>
      <c r="FF19" s="443"/>
      <c r="FG19" s="443"/>
      <c r="FH19" s="443"/>
      <c r="FI19" s="443"/>
      <c r="FJ19" s="443"/>
      <c r="FK19" s="443"/>
      <c r="FL19" s="443"/>
      <c r="FM19" s="443"/>
      <c r="FN19" s="443"/>
      <c r="FO19" s="443"/>
      <c r="FP19" s="443"/>
      <c r="FQ19" s="443"/>
      <c r="FR19" s="443"/>
      <c r="FS19" s="443"/>
      <c r="FT19" s="443"/>
      <c r="FU19" s="443"/>
      <c r="FV19" s="443"/>
      <c r="FW19" s="443"/>
      <c r="FX19" s="443"/>
      <c r="FY19" s="443"/>
      <c r="FZ19" s="443"/>
      <c r="GA19" s="443"/>
      <c r="GB19" s="443"/>
      <c r="GC19" s="443"/>
      <c r="GD19" s="443"/>
      <c r="GE19" s="443"/>
      <c r="GF19" s="443"/>
      <c r="GG19" s="443"/>
      <c r="GH19" s="443"/>
      <c r="GI19" s="443"/>
      <c r="GJ19" s="443"/>
      <c r="GK19" s="443"/>
      <c r="GL19" s="443"/>
      <c r="GM19" s="443"/>
      <c r="GN19" s="443"/>
      <c r="GO19" s="443"/>
      <c r="GP19" s="443"/>
      <c r="GQ19" s="443"/>
      <c r="GR19" s="443"/>
      <c r="GS19" s="443"/>
      <c r="GT19" s="443"/>
      <c r="GU19" s="443"/>
      <c r="GV19" s="443"/>
      <c r="GW19" s="443"/>
      <c r="GX19" s="443"/>
      <c r="GY19" s="443"/>
      <c r="GZ19" s="443"/>
      <c r="HA19" s="443"/>
      <c r="HB19" s="443"/>
      <c r="HC19" s="443"/>
      <c r="HD19" s="443"/>
      <c r="HE19" s="443"/>
      <c r="HF19" s="443"/>
      <c r="HG19" s="443"/>
      <c r="HH19" s="443"/>
      <c r="HI19" s="443"/>
      <c r="HJ19" s="443"/>
      <c r="HK19" s="443"/>
      <c r="HL19" s="443"/>
      <c r="HM19" s="443"/>
      <c r="HN19" s="443"/>
      <c r="HO19" s="443"/>
      <c r="HP19" s="443"/>
      <c r="HQ19" s="443"/>
      <c r="HR19" s="443"/>
      <c r="HS19" s="443"/>
      <c r="HT19" s="443"/>
      <c r="HU19" s="443"/>
      <c r="HV19" s="443"/>
      <c r="HW19" s="443"/>
      <c r="HX19" s="443"/>
      <c r="HY19" s="443"/>
      <c r="HZ19" s="443"/>
      <c r="IA19" s="443"/>
      <c r="IB19" s="443"/>
      <c r="IC19" s="443"/>
      <c r="ID19" s="443"/>
      <c r="IE19" s="443"/>
      <c r="IF19" s="443"/>
      <c r="IG19" s="443"/>
      <c r="IH19" s="443"/>
      <c r="II19" s="443"/>
      <c r="IJ19" s="443"/>
      <c r="IK19" s="443"/>
      <c r="IL19" s="443"/>
      <c r="IM19" s="443"/>
      <c r="IN19" s="443"/>
      <c r="IO19" s="443"/>
      <c r="IP19" s="443"/>
      <c r="IQ19" s="443"/>
      <c r="IR19" s="443"/>
      <c r="IS19" s="443"/>
      <c r="IT19" s="443"/>
      <c r="IU19" s="443"/>
      <c r="IV19" s="443"/>
      <c r="IW19" s="443"/>
    </row>
    <row r="20" spans="1:257" x14ac:dyDescent="0.2">
      <c r="A20" s="453"/>
      <c r="B20" s="454"/>
      <c r="C20" s="454"/>
      <c r="D20" s="454"/>
      <c r="E20" s="454"/>
      <c r="F20" s="454"/>
      <c r="G20" s="454"/>
      <c r="H20" s="518"/>
      <c r="I20" s="455">
        <f>VLOOKUP(A20,'Uitslag printen'!$A$6:$AJ$53,32,FALSE)</f>
        <v>0</v>
      </c>
      <c r="J20" s="456">
        <f>VLOOKUP(A20,'Uitslag printen'!$A$6:$AJ$53,33,FALSE)</f>
        <v>0</v>
      </c>
      <c r="K20" s="455"/>
      <c r="L20" s="456"/>
      <c r="M20" s="449"/>
      <c r="N20" s="453"/>
      <c r="O20" s="457">
        <f t="shared" si="4"/>
        <v>0</v>
      </c>
      <c r="P20" s="458">
        <f t="shared" si="5"/>
        <v>0</v>
      </c>
      <c r="Q20" s="459">
        <v>17</v>
      </c>
      <c r="R20" s="460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  <c r="DX20" s="443"/>
      <c r="DY20" s="443"/>
      <c r="DZ20" s="443"/>
      <c r="EA20" s="443"/>
      <c r="EB20" s="443"/>
      <c r="EC20" s="443"/>
      <c r="ED20" s="443"/>
      <c r="EE20" s="443"/>
      <c r="EF20" s="443"/>
      <c r="EG20" s="443"/>
      <c r="EH20" s="443"/>
      <c r="EI20" s="443"/>
      <c r="EJ20" s="443"/>
      <c r="EK20" s="443"/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3"/>
      <c r="EW20" s="443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443"/>
      <c r="FL20" s="443"/>
      <c r="FM20" s="443"/>
      <c r="FN20" s="443"/>
      <c r="FO20" s="443"/>
      <c r="FP20" s="443"/>
      <c r="FQ20" s="443"/>
      <c r="FR20" s="443"/>
      <c r="FS20" s="443"/>
      <c r="FT20" s="443"/>
      <c r="FU20" s="443"/>
      <c r="FV20" s="443"/>
      <c r="FW20" s="443"/>
      <c r="FX20" s="443"/>
      <c r="FY20" s="443"/>
      <c r="FZ20" s="443"/>
      <c r="GA20" s="443"/>
      <c r="GB20" s="443"/>
      <c r="GC20" s="443"/>
      <c r="GD20" s="443"/>
      <c r="GE20" s="443"/>
      <c r="GF20" s="443"/>
      <c r="GG20" s="443"/>
      <c r="GH20" s="443"/>
      <c r="GI20" s="443"/>
      <c r="GJ20" s="443"/>
      <c r="GK20" s="443"/>
      <c r="GL20" s="443"/>
      <c r="GM20" s="443"/>
      <c r="GN20" s="443"/>
      <c r="GO20" s="443"/>
      <c r="GP20" s="443"/>
      <c r="GQ20" s="443"/>
      <c r="GR20" s="443"/>
      <c r="GS20" s="443"/>
      <c r="GT20" s="443"/>
      <c r="GU20" s="443"/>
      <c r="GV20" s="443"/>
      <c r="GW20" s="443"/>
      <c r="GX20" s="443"/>
      <c r="GY20" s="443"/>
      <c r="GZ20" s="443"/>
      <c r="HA20" s="443"/>
      <c r="HB20" s="443"/>
      <c r="HC20" s="443"/>
      <c r="HD20" s="443"/>
      <c r="HE20" s="443"/>
      <c r="HF20" s="443"/>
      <c r="HG20" s="443"/>
      <c r="HH20" s="443"/>
      <c r="HI20" s="443"/>
      <c r="HJ20" s="443"/>
      <c r="HK20" s="443"/>
      <c r="HL20" s="443"/>
      <c r="HM20" s="443"/>
      <c r="HN20" s="443"/>
      <c r="HO20" s="443"/>
      <c r="HP20" s="443"/>
      <c r="HQ20" s="443"/>
      <c r="HR20" s="443"/>
      <c r="HS20" s="443"/>
      <c r="HT20" s="443"/>
      <c r="HU20" s="443"/>
      <c r="HV20" s="443"/>
      <c r="HW20" s="443"/>
      <c r="HX20" s="443"/>
      <c r="HY20" s="443"/>
      <c r="HZ20" s="443"/>
      <c r="IA20" s="443"/>
      <c r="IB20" s="443"/>
      <c r="IC20" s="443"/>
      <c r="ID20" s="443"/>
      <c r="IE20" s="443"/>
      <c r="IF20" s="443"/>
      <c r="IG20" s="443"/>
      <c r="IH20" s="443"/>
      <c r="II20" s="443"/>
      <c r="IJ20" s="443"/>
      <c r="IK20" s="443"/>
      <c r="IL20" s="443"/>
      <c r="IM20" s="443"/>
      <c r="IN20" s="443"/>
      <c r="IO20" s="443"/>
      <c r="IP20" s="443"/>
      <c r="IQ20" s="443"/>
      <c r="IR20" s="443"/>
      <c r="IS20" s="443"/>
      <c r="IT20" s="443"/>
      <c r="IU20" s="443"/>
      <c r="IV20" s="443"/>
      <c r="IW20" s="443"/>
    </row>
    <row r="21" spans="1:257" x14ac:dyDescent="0.2">
      <c r="A21" s="453"/>
      <c r="B21" s="454"/>
      <c r="C21" s="454"/>
      <c r="D21" s="454"/>
      <c r="E21" s="454"/>
      <c r="F21" s="454"/>
      <c r="G21" s="454"/>
      <c r="H21" s="518"/>
      <c r="I21" s="455">
        <f>VLOOKUP(A21,'Uitslag printen'!$A$6:$AJ$53,32,FALSE)</f>
        <v>0</v>
      </c>
      <c r="J21" s="456">
        <f>VLOOKUP(A21,'Uitslag printen'!$A$6:$AJ$53,33,FALSE)</f>
        <v>0</v>
      </c>
      <c r="K21" s="455"/>
      <c r="L21" s="456"/>
      <c r="M21" s="449"/>
      <c r="N21" s="453"/>
      <c r="O21" s="457">
        <f t="shared" si="4"/>
        <v>0</v>
      </c>
      <c r="P21" s="458">
        <f t="shared" si="5"/>
        <v>0</v>
      </c>
      <c r="Q21" s="459">
        <v>18</v>
      </c>
      <c r="R21" s="460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3"/>
      <c r="DX21" s="443"/>
      <c r="DY21" s="443"/>
      <c r="DZ21" s="443"/>
      <c r="EA21" s="443"/>
      <c r="EB21" s="443"/>
      <c r="EC21" s="443"/>
      <c r="ED21" s="443"/>
      <c r="EE21" s="443"/>
      <c r="EF21" s="443"/>
      <c r="EG21" s="443"/>
      <c r="EH21" s="443"/>
      <c r="EI21" s="443"/>
      <c r="EJ21" s="443"/>
      <c r="EK21" s="443"/>
      <c r="EL21" s="443"/>
      <c r="EM21" s="443"/>
      <c r="EN21" s="443"/>
      <c r="EO21" s="443"/>
      <c r="EP21" s="443"/>
      <c r="EQ21" s="443"/>
      <c r="ER21" s="443"/>
      <c r="ES21" s="443"/>
      <c r="ET21" s="443"/>
      <c r="EU21" s="443"/>
      <c r="EV21" s="443"/>
      <c r="EW21" s="443"/>
      <c r="EX21" s="443"/>
      <c r="EY21" s="443"/>
      <c r="EZ21" s="443"/>
      <c r="FA21" s="443"/>
      <c r="FB21" s="443"/>
      <c r="FC21" s="443"/>
      <c r="FD21" s="443"/>
      <c r="FE21" s="443"/>
      <c r="FF21" s="443"/>
      <c r="FG21" s="443"/>
      <c r="FH21" s="443"/>
      <c r="FI21" s="443"/>
      <c r="FJ21" s="443"/>
      <c r="FK21" s="443"/>
      <c r="FL21" s="443"/>
      <c r="FM21" s="443"/>
      <c r="FN21" s="443"/>
      <c r="FO21" s="443"/>
      <c r="FP21" s="443"/>
      <c r="FQ21" s="443"/>
      <c r="FR21" s="443"/>
      <c r="FS21" s="443"/>
      <c r="FT21" s="443"/>
      <c r="FU21" s="443"/>
      <c r="FV21" s="443"/>
      <c r="FW21" s="443"/>
      <c r="FX21" s="443"/>
      <c r="FY21" s="443"/>
      <c r="FZ21" s="443"/>
      <c r="GA21" s="443"/>
      <c r="GB21" s="443"/>
      <c r="GC21" s="443"/>
      <c r="GD21" s="443"/>
      <c r="GE21" s="443"/>
      <c r="GF21" s="443"/>
      <c r="GG21" s="443"/>
      <c r="GH21" s="443"/>
      <c r="GI21" s="443"/>
      <c r="GJ21" s="443"/>
      <c r="GK21" s="443"/>
      <c r="GL21" s="443"/>
      <c r="GM21" s="443"/>
      <c r="GN21" s="443"/>
      <c r="GO21" s="443"/>
      <c r="GP21" s="443"/>
      <c r="GQ21" s="443"/>
      <c r="GR21" s="443"/>
      <c r="GS21" s="443"/>
      <c r="GT21" s="443"/>
      <c r="GU21" s="443"/>
      <c r="GV21" s="443"/>
      <c r="GW21" s="443"/>
      <c r="GX21" s="443"/>
      <c r="GY21" s="443"/>
      <c r="GZ21" s="443"/>
      <c r="HA21" s="443"/>
      <c r="HB21" s="443"/>
      <c r="HC21" s="443"/>
      <c r="HD21" s="443"/>
      <c r="HE21" s="443"/>
      <c r="HF21" s="443"/>
      <c r="HG21" s="443"/>
      <c r="HH21" s="443"/>
      <c r="HI21" s="443"/>
      <c r="HJ21" s="443"/>
      <c r="HK21" s="443"/>
      <c r="HL21" s="443"/>
      <c r="HM21" s="443"/>
      <c r="HN21" s="443"/>
      <c r="HO21" s="443"/>
      <c r="HP21" s="443"/>
      <c r="HQ21" s="443"/>
      <c r="HR21" s="443"/>
      <c r="HS21" s="443"/>
      <c r="HT21" s="443"/>
      <c r="HU21" s="443"/>
      <c r="HV21" s="443"/>
      <c r="HW21" s="443"/>
      <c r="HX21" s="443"/>
      <c r="HY21" s="443"/>
      <c r="HZ21" s="443"/>
      <c r="IA21" s="443"/>
      <c r="IB21" s="443"/>
      <c r="IC21" s="443"/>
      <c r="ID21" s="443"/>
      <c r="IE21" s="443"/>
      <c r="IF21" s="443"/>
      <c r="IG21" s="443"/>
      <c r="IH21" s="443"/>
      <c r="II21" s="443"/>
      <c r="IJ21" s="443"/>
      <c r="IK21" s="443"/>
      <c r="IL21" s="443"/>
      <c r="IM21" s="443"/>
      <c r="IN21" s="443"/>
      <c r="IO21" s="443"/>
      <c r="IP21" s="443"/>
      <c r="IQ21" s="443"/>
      <c r="IR21" s="443"/>
      <c r="IS21" s="443"/>
      <c r="IT21" s="443"/>
      <c r="IU21" s="443"/>
      <c r="IV21" s="443"/>
      <c r="IW21" s="443"/>
    </row>
    <row r="22" spans="1:257" x14ac:dyDescent="0.2">
      <c r="A22" s="453"/>
      <c r="B22" s="454"/>
      <c r="C22" s="454"/>
      <c r="D22" s="454"/>
      <c r="E22" s="454"/>
      <c r="F22" s="454"/>
      <c r="G22" s="454"/>
      <c r="H22" s="518"/>
      <c r="I22" s="455">
        <f>VLOOKUP(A22,'Uitslag printen'!$A$6:$AJ$53,32,FALSE)</f>
        <v>0</v>
      </c>
      <c r="J22" s="456">
        <f>VLOOKUP(A22,'Uitslag printen'!$A$6:$AJ$53,33,FALSE)</f>
        <v>0</v>
      </c>
      <c r="K22" s="455"/>
      <c r="L22" s="456"/>
      <c r="M22" s="449"/>
      <c r="N22" s="453"/>
      <c r="O22" s="457">
        <f t="shared" si="4"/>
        <v>0</v>
      </c>
      <c r="P22" s="458">
        <f t="shared" si="5"/>
        <v>0</v>
      </c>
      <c r="Q22" s="459">
        <v>19</v>
      </c>
      <c r="R22" s="460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3"/>
      <c r="DX22" s="443"/>
      <c r="DY22" s="443"/>
      <c r="DZ22" s="443"/>
      <c r="EA22" s="443"/>
      <c r="EB22" s="443"/>
      <c r="EC22" s="443"/>
      <c r="ED22" s="443"/>
      <c r="EE22" s="443"/>
      <c r="EF22" s="443"/>
      <c r="EG22" s="443"/>
      <c r="EH22" s="443"/>
      <c r="EI22" s="443"/>
      <c r="EJ22" s="443"/>
      <c r="EK22" s="443"/>
      <c r="EL22" s="443"/>
      <c r="EM22" s="443"/>
      <c r="EN22" s="443"/>
      <c r="EO22" s="443"/>
      <c r="EP22" s="443"/>
      <c r="EQ22" s="443"/>
      <c r="ER22" s="443"/>
      <c r="ES22" s="443"/>
      <c r="ET22" s="443"/>
      <c r="EU22" s="443"/>
      <c r="EV22" s="443"/>
      <c r="EW22" s="443"/>
      <c r="EX22" s="443"/>
      <c r="EY22" s="443"/>
      <c r="EZ22" s="443"/>
      <c r="FA22" s="443"/>
      <c r="FB22" s="443"/>
      <c r="FC22" s="443"/>
      <c r="FD22" s="443"/>
      <c r="FE22" s="443"/>
      <c r="FF22" s="443"/>
      <c r="FG22" s="443"/>
      <c r="FH22" s="443"/>
      <c r="FI22" s="443"/>
      <c r="FJ22" s="443"/>
      <c r="FK22" s="443"/>
      <c r="FL22" s="443"/>
      <c r="FM22" s="443"/>
      <c r="FN22" s="443"/>
      <c r="FO22" s="443"/>
      <c r="FP22" s="443"/>
      <c r="FQ22" s="443"/>
      <c r="FR22" s="443"/>
      <c r="FS22" s="443"/>
      <c r="FT22" s="443"/>
      <c r="FU22" s="443"/>
      <c r="FV22" s="443"/>
      <c r="FW22" s="443"/>
      <c r="FX22" s="443"/>
      <c r="FY22" s="443"/>
      <c r="FZ22" s="443"/>
      <c r="GA22" s="443"/>
      <c r="GB22" s="443"/>
      <c r="GC22" s="443"/>
      <c r="GD22" s="443"/>
      <c r="GE22" s="443"/>
      <c r="GF22" s="443"/>
      <c r="GG22" s="443"/>
      <c r="GH22" s="443"/>
      <c r="GI22" s="443"/>
      <c r="GJ22" s="443"/>
      <c r="GK22" s="443"/>
      <c r="GL22" s="443"/>
      <c r="GM22" s="443"/>
      <c r="GN22" s="443"/>
      <c r="GO22" s="443"/>
      <c r="GP22" s="443"/>
      <c r="GQ22" s="443"/>
      <c r="GR22" s="443"/>
      <c r="GS22" s="443"/>
      <c r="GT22" s="443"/>
      <c r="GU22" s="443"/>
      <c r="GV22" s="443"/>
      <c r="GW22" s="443"/>
      <c r="GX22" s="443"/>
      <c r="GY22" s="443"/>
      <c r="GZ22" s="443"/>
      <c r="HA22" s="443"/>
      <c r="HB22" s="443"/>
      <c r="HC22" s="443"/>
      <c r="HD22" s="443"/>
      <c r="HE22" s="443"/>
      <c r="HF22" s="443"/>
      <c r="HG22" s="443"/>
      <c r="HH22" s="443"/>
      <c r="HI22" s="443"/>
      <c r="HJ22" s="443"/>
      <c r="HK22" s="443"/>
      <c r="HL22" s="443"/>
      <c r="HM22" s="443"/>
      <c r="HN22" s="443"/>
      <c r="HO22" s="443"/>
      <c r="HP22" s="443"/>
      <c r="HQ22" s="443"/>
      <c r="HR22" s="443"/>
      <c r="HS22" s="443"/>
      <c r="HT22" s="443"/>
      <c r="HU22" s="443"/>
      <c r="HV22" s="443"/>
      <c r="HW22" s="443"/>
      <c r="HX22" s="443"/>
      <c r="HY22" s="443"/>
      <c r="HZ22" s="443"/>
      <c r="IA22" s="443"/>
      <c r="IB22" s="443"/>
      <c r="IC22" s="443"/>
      <c r="ID22" s="443"/>
      <c r="IE22" s="443"/>
      <c r="IF22" s="443"/>
      <c r="IG22" s="443"/>
      <c r="IH22" s="443"/>
      <c r="II22" s="443"/>
      <c r="IJ22" s="443"/>
      <c r="IK22" s="443"/>
      <c r="IL22" s="443"/>
      <c r="IM22" s="443"/>
      <c r="IN22" s="443"/>
      <c r="IO22" s="443"/>
      <c r="IP22" s="443"/>
      <c r="IQ22" s="443"/>
      <c r="IR22" s="443"/>
      <c r="IS22" s="443"/>
      <c r="IT22" s="443"/>
      <c r="IU22" s="443"/>
      <c r="IV22" s="443"/>
      <c r="IW22" s="443"/>
    </row>
    <row r="23" spans="1:257" x14ac:dyDescent="0.2">
      <c r="A23" s="453"/>
      <c r="B23" s="454"/>
      <c r="C23" s="454"/>
      <c r="D23" s="454"/>
      <c r="E23" s="454"/>
      <c r="F23" s="454"/>
      <c r="G23" s="454"/>
      <c r="H23" s="518"/>
      <c r="I23" s="455">
        <f>VLOOKUP(A23,'Uitslag printen'!$A$6:$AJ$53,32,FALSE)</f>
        <v>0</v>
      </c>
      <c r="J23" s="456">
        <f>VLOOKUP(A23,'Uitslag printen'!$A$6:$AJ$53,33,FALSE)</f>
        <v>0</v>
      </c>
      <c r="K23" s="455"/>
      <c r="L23" s="456"/>
      <c r="M23" s="449"/>
      <c r="N23" s="453"/>
      <c r="O23" s="457">
        <f t="shared" si="4"/>
        <v>0</v>
      </c>
      <c r="P23" s="458">
        <f t="shared" si="5"/>
        <v>0</v>
      </c>
      <c r="Q23" s="459">
        <v>20</v>
      </c>
      <c r="R23" s="460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3"/>
      <c r="DX23" s="443"/>
      <c r="DY23" s="443"/>
      <c r="DZ23" s="443"/>
      <c r="EA23" s="443"/>
      <c r="EB23" s="443"/>
      <c r="EC23" s="443"/>
      <c r="ED23" s="443"/>
      <c r="EE23" s="443"/>
      <c r="EF23" s="443"/>
      <c r="EG23" s="443"/>
      <c r="EH23" s="443"/>
      <c r="EI23" s="443"/>
      <c r="EJ23" s="443"/>
      <c r="EK23" s="443"/>
      <c r="EL23" s="443"/>
      <c r="EM23" s="443"/>
      <c r="EN23" s="443"/>
      <c r="EO23" s="443"/>
      <c r="EP23" s="443"/>
      <c r="EQ23" s="443"/>
      <c r="ER23" s="443"/>
      <c r="ES23" s="443"/>
      <c r="ET23" s="443"/>
      <c r="EU23" s="443"/>
      <c r="EV23" s="443"/>
      <c r="EW23" s="443"/>
      <c r="EX23" s="443"/>
      <c r="EY23" s="443"/>
      <c r="EZ23" s="443"/>
      <c r="FA23" s="443"/>
      <c r="FB23" s="443"/>
      <c r="FC23" s="443"/>
      <c r="FD23" s="443"/>
      <c r="FE23" s="443"/>
      <c r="FF23" s="443"/>
      <c r="FG23" s="443"/>
      <c r="FH23" s="443"/>
      <c r="FI23" s="443"/>
      <c r="FJ23" s="443"/>
      <c r="FK23" s="443"/>
      <c r="FL23" s="443"/>
      <c r="FM23" s="443"/>
      <c r="FN23" s="443"/>
      <c r="FO23" s="443"/>
      <c r="FP23" s="443"/>
      <c r="FQ23" s="443"/>
      <c r="FR23" s="443"/>
      <c r="FS23" s="443"/>
      <c r="FT23" s="443"/>
      <c r="FU23" s="443"/>
      <c r="FV23" s="443"/>
      <c r="FW23" s="443"/>
      <c r="FX23" s="443"/>
      <c r="FY23" s="443"/>
      <c r="FZ23" s="443"/>
      <c r="GA23" s="443"/>
      <c r="GB23" s="443"/>
      <c r="GC23" s="443"/>
      <c r="GD23" s="443"/>
      <c r="GE23" s="443"/>
      <c r="GF23" s="443"/>
      <c r="GG23" s="443"/>
      <c r="GH23" s="443"/>
      <c r="GI23" s="443"/>
      <c r="GJ23" s="443"/>
      <c r="GK23" s="443"/>
      <c r="GL23" s="443"/>
      <c r="GM23" s="443"/>
      <c r="GN23" s="443"/>
      <c r="GO23" s="443"/>
      <c r="GP23" s="443"/>
      <c r="GQ23" s="443"/>
      <c r="GR23" s="443"/>
      <c r="GS23" s="443"/>
      <c r="GT23" s="443"/>
      <c r="GU23" s="443"/>
      <c r="GV23" s="443"/>
      <c r="GW23" s="443"/>
      <c r="GX23" s="443"/>
      <c r="GY23" s="443"/>
      <c r="GZ23" s="443"/>
      <c r="HA23" s="443"/>
      <c r="HB23" s="443"/>
      <c r="HC23" s="443"/>
      <c r="HD23" s="443"/>
      <c r="HE23" s="443"/>
      <c r="HF23" s="443"/>
      <c r="HG23" s="443"/>
      <c r="HH23" s="443"/>
      <c r="HI23" s="443"/>
      <c r="HJ23" s="443"/>
      <c r="HK23" s="443"/>
      <c r="HL23" s="443"/>
      <c r="HM23" s="443"/>
      <c r="HN23" s="443"/>
      <c r="HO23" s="443"/>
      <c r="HP23" s="443"/>
      <c r="HQ23" s="443"/>
      <c r="HR23" s="443"/>
      <c r="HS23" s="443"/>
      <c r="HT23" s="443"/>
      <c r="HU23" s="443"/>
      <c r="HV23" s="443"/>
      <c r="HW23" s="443"/>
      <c r="HX23" s="443"/>
      <c r="HY23" s="443"/>
      <c r="HZ23" s="443"/>
      <c r="IA23" s="443"/>
      <c r="IB23" s="443"/>
      <c r="IC23" s="443"/>
      <c r="ID23" s="443"/>
      <c r="IE23" s="443"/>
      <c r="IF23" s="443"/>
      <c r="IG23" s="443"/>
      <c r="IH23" s="443"/>
      <c r="II23" s="443"/>
      <c r="IJ23" s="443"/>
      <c r="IK23" s="443"/>
      <c r="IL23" s="443"/>
      <c r="IM23" s="443"/>
      <c r="IN23" s="443"/>
      <c r="IO23" s="443"/>
      <c r="IP23" s="443"/>
      <c r="IQ23" s="443"/>
      <c r="IR23" s="443"/>
      <c r="IS23" s="443"/>
      <c r="IT23" s="443"/>
      <c r="IU23" s="443"/>
      <c r="IV23" s="443"/>
      <c r="IW23" s="443"/>
    </row>
    <row r="24" spans="1:257" x14ac:dyDescent="0.2">
      <c r="A24" s="453"/>
      <c r="B24" s="454"/>
      <c r="C24" s="454"/>
      <c r="D24" s="454"/>
      <c r="E24" s="454"/>
      <c r="F24" s="454"/>
      <c r="G24" s="454"/>
      <c r="H24" s="518"/>
      <c r="I24" s="455">
        <f>VLOOKUP(A24,'Uitslag printen'!$A$6:$AJ$53,32,FALSE)</f>
        <v>0</v>
      </c>
      <c r="J24" s="456">
        <f>VLOOKUP(A24,'Uitslag printen'!$A$6:$AJ$53,33,FALSE)</f>
        <v>0</v>
      </c>
      <c r="K24" s="455"/>
      <c r="L24" s="456"/>
      <c r="M24" s="449"/>
      <c r="N24" s="453"/>
      <c r="O24" s="457">
        <f t="shared" si="4"/>
        <v>0</v>
      </c>
      <c r="P24" s="458">
        <f t="shared" si="5"/>
        <v>0</v>
      </c>
      <c r="Q24" s="459">
        <v>21</v>
      </c>
      <c r="R24" s="460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3"/>
      <c r="DX24" s="443"/>
      <c r="DY24" s="443"/>
      <c r="DZ24" s="443"/>
      <c r="EA24" s="443"/>
      <c r="EB24" s="443"/>
      <c r="EC24" s="443"/>
      <c r="ED24" s="443"/>
      <c r="EE24" s="443"/>
      <c r="EF24" s="443"/>
      <c r="EG24" s="443"/>
      <c r="EH24" s="443"/>
      <c r="EI24" s="443"/>
      <c r="EJ24" s="443"/>
      <c r="EK24" s="443"/>
      <c r="EL24" s="443"/>
      <c r="EM24" s="443"/>
      <c r="EN24" s="443"/>
      <c r="EO24" s="443"/>
      <c r="EP24" s="443"/>
      <c r="EQ24" s="443"/>
      <c r="ER24" s="443"/>
      <c r="ES24" s="443"/>
      <c r="ET24" s="443"/>
      <c r="EU24" s="443"/>
      <c r="EV24" s="443"/>
      <c r="EW24" s="443"/>
      <c r="EX24" s="443"/>
      <c r="EY24" s="443"/>
      <c r="EZ24" s="443"/>
      <c r="FA24" s="443"/>
      <c r="FB24" s="443"/>
      <c r="FC24" s="443"/>
      <c r="FD24" s="443"/>
      <c r="FE24" s="443"/>
      <c r="FF24" s="443"/>
      <c r="FG24" s="443"/>
      <c r="FH24" s="443"/>
      <c r="FI24" s="443"/>
      <c r="FJ24" s="443"/>
      <c r="FK24" s="443"/>
      <c r="FL24" s="443"/>
      <c r="FM24" s="443"/>
      <c r="FN24" s="443"/>
      <c r="FO24" s="443"/>
      <c r="FP24" s="443"/>
      <c r="FQ24" s="443"/>
      <c r="FR24" s="443"/>
      <c r="FS24" s="443"/>
      <c r="FT24" s="443"/>
      <c r="FU24" s="443"/>
      <c r="FV24" s="443"/>
      <c r="FW24" s="443"/>
      <c r="FX24" s="443"/>
      <c r="FY24" s="443"/>
      <c r="FZ24" s="443"/>
      <c r="GA24" s="443"/>
      <c r="GB24" s="443"/>
      <c r="GC24" s="443"/>
      <c r="GD24" s="443"/>
      <c r="GE24" s="443"/>
      <c r="GF24" s="443"/>
      <c r="GG24" s="443"/>
      <c r="GH24" s="443"/>
      <c r="GI24" s="443"/>
      <c r="GJ24" s="443"/>
      <c r="GK24" s="443"/>
      <c r="GL24" s="443"/>
      <c r="GM24" s="443"/>
      <c r="GN24" s="443"/>
      <c r="GO24" s="443"/>
      <c r="GP24" s="443"/>
      <c r="GQ24" s="443"/>
      <c r="GR24" s="443"/>
      <c r="GS24" s="443"/>
      <c r="GT24" s="443"/>
      <c r="GU24" s="443"/>
      <c r="GV24" s="443"/>
      <c r="GW24" s="443"/>
      <c r="GX24" s="443"/>
      <c r="GY24" s="443"/>
      <c r="GZ24" s="443"/>
      <c r="HA24" s="443"/>
      <c r="HB24" s="443"/>
      <c r="HC24" s="443"/>
      <c r="HD24" s="443"/>
      <c r="HE24" s="443"/>
      <c r="HF24" s="443"/>
      <c r="HG24" s="443"/>
      <c r="HH24" s="443"/>
      <c r="HI24" s="443"/>
      <c r="HJ24" s="443"/>
      <c r="HK24" s="443"/>
      <c r="HL24" s="443"/>
      <c r="HM24" s="443"/>
      <c r="HN24" s="443"/>
      <c r="HO24" s="443"/>
      <c r="HP24" s="443"/>
      <c r="HQ24" s="443"/>
      <c r="HR24" s="443"/>
      <c r="HS24" s="443"/>
      <c r="HT24" s="443"/>
      <c r="HU24" s="443"/>
      <c r="HV24" s="443"/>
      <c r="HW24" s="443"/>
      <c r="HX24" s="443"/>
      <c r="HY24" s="443"/>
      <c r="HZ24" s="443"/>
      <c r="IA24" s="443"/>
      <c r="IB24" s="443"/>
      <c r="IC24" s="443"/>
      <c r="ID24" s="443"/>
      <c r="IE24" s="443"/>
      <c r="IF24" s="443"/>
      <c r="IG24" s="443"/>
      <c r="IH24" s="443"/>
      <c r="II24" s="443"/>
      <c r="IJ24" s="443"/>
      <c r="IK24" s="443"/>
      <c r="IL24" s="443"/>
      <c r="IM24" s="443"/>
      <c r="IN24" s="443"/>
      <c r="IO24" s="443"/>
      <c r="IP24" s="443"/>
      <c r="IQ24" s="443"/>
      <c r="IR24" s="443"/>
      <c r="IS24" s="443"/>
      <c r="IT24" s="443"/>
      <c r="IU24" s="443"/>
      <c r="IV24" s="443"/>
      <c r="IW24" s="443"/>
    </row>
    <row r="25" spans="1:257" x14ac:dyDescent="0.2">
      <c r="A25" s="453"/>
      <c r="B25" s="454"/>
      <c r="C25" s="454"/>
      <c r="D25" s="454"/>
      <c r="E25" s="454"/>
      <c r="F25" s="454"/>
      <c r="G25" s="454"/>
      <c r="H25" s="518"/>
      <c r="I25" s="455">
        <f>VLOOKUP(A25,'Uitslag printen'!$A$6:$AJ$53,32,FALSE)</f>
        <v>0</v>
      </c>
      <c r="J25" s="456">
        <f>VLOOKUP(A25,'Uitslag printen'!$A$6:$AJ$53,33,FALSE)</f>
        <v>0</v>
      </c>
      <c r="K25" s="455"/>
      <c r="L25" s="456"/>
      <c r="M25" s="449"/>
      <c r="N25" s="453"/>
      <c r="O25" s="457">
        <f t="shared" si="4"/>
        <v>0</v>
      </c>
      <c r="P25" s="458">
        <f t="shared" si="5"/>
        <v>0</v>
      </c>
      <c r="Q25" s="459">
        <v>22</v>
      </c>
      <c r="R25" s="460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3"/>
      <c r="DX25" s="443"/>
      <c r="DY25" s="443"/>
      <c r="DZ25" s="443"/>
      <c r="EA25" s="443"/>
      <c r="EB25" s="443"/>
      <c r="EC25" s="443"/>
      <c r="ED25" s="443"/>
      <c r="EE25" s="443"/>
      <c r="EF25" s="443"/>
      <c r="EG25" s="443"/>
      <c r="EH25" s="443"/>
      <c r="EI25" s="443"/>
      <c r="EJ25" s="443"/>
      <c r="EK25" s="443"/>
      <c r="EL25" s="443"/>
      <c r="EM25" s="443"/>
      <c r="EN25" s="443"/>
      <c r="EO25" s="443"/>
      <c r="EP25" s="443"/>
      <c r="EQ25" s="443"/>
      <c r="ER25" s="443"/>
      <c r="ES25" s="443"/>
      <c r="ET25" s="443"/>
      <c r="EU25" s="443"/>
      <c r="EV25" s="443"/>
      <c r="EW25" s="443"/>
      <c r="EX25" s="443"/>
      <c r="EY25" s="443"/>
      <c r="EZ25" s="443"/>
      <c r="FA25" s="443"/>
      <c r="FB25" s="443"/>
      <c r="FC25" s="443"/>
      <c r="FD25" s="443"/>
      <c r="FE25" s="443"/>
      <c r="FF25" s="443"/>
      <c r="FG25" s="443"/>
      <c r="FH25" s="443"/>
      <c r="FI25" s="443"/>
      <c r="FJ25" s="443"/>
      <c r="FK25" s="443"/>
      <c r="FL25" s="443"/>
      <c r="FM25" s="443"/>
      <c r="FN25" s="443"/>
      <c r="FO25" s="443"/>
      <c r="FP25" s="443"/>
      <c r="FQ25" s="443"/>
      <c r="FR25" s="443"/>
      <c r="FS25" s="443"/>
      <c r="FT25" s="443"/>
      <c r="FU25" s="443"/>
      <c r="FV25" s="443"/>
      <c r="FW25" s="443"/>
      <c r="FX25" s="443"/>
      <c r="FY25" s="443"/>
      <c r="FZ25" s="443"/>
      <c r="GA25" s="443"/>
      <c r="GB25" s="443"/>
      <c r="GC25" s="443"/>
      <c r="GD25" s="443"/>
      <c r="GE25" s="443"/>
      <c r="GF25" s="443"/>
      <c r="GG25" s="443"/>
      <c r="GH25" s="443"/>
      <c r="GI25" s="443"/>
      <c r="GJ25" s="443"/>
      <c r="GK25" s="443"/>
      <c r="GL25" s="443"/>
      <c r="GM25" s="443"/>
      <c r="GN25" s="443"/>
      <c r="GO25" s="443"/>
      <c r="GP25" s="443"/>
      <c r="GQ25" s="443"/>
      <c r="GR25" s="443"/>
      <c r="GS25" s="443"/>
      <c r="GT25" s="443"/>
      <c r="GU25" s="443"/>
      <c r="GV25" s="443"/>
      <c r="GW25" s="443"/>
      <c r="GX25" s="443"/>
      <c r="GY25" s="443"/>
      <c r="GZ25" s="443"/>
      <c r="HA25" s="443"/>
      <c r="HB25" s="443"/>
      <c r="HC25" s="443"/>
      <c r="HD25" s="443"/>
      <c r="HE25" s="443"/>
      <c r="HF25" s="443"/>
      <c r="HG25" s="443"/>
      <c r="HH25" s="443"/>
      <c r="HI25" s="443"/>
      <c r="HJ25" s="443"/>
      <c r="HK25" s="443"/>
      <c r="HL25" s="443"/>
      <c r="HM25" s="443"/>
      <c r="HN25" s="443"/>
      <c r="HO25" s="443"/>
      <c r="HP25" s="443"/>
      <c r="HQ25" s="443"/>
      <c r="HR25" s="443"/>
      <c r="HS25" s="443"/>
      <c r="HT25" s="443"/>
      <c r="HU25" s="443"/>
      <c r="HV25" s="443"/>
      <c r="HW25" s="443"/>
      <c r="HX25" s="443"/>
      <c r="HY25" s="443"/>
      <c r="HZ25" s="443"/>
      <c r="IA25" s="443"/>
      <c r="IB25" s="443"/>
      <c r="IC25" s="443"/>
      <c r="ID25" s="443"/>
      <c r="IE25" s="443"/>
      <c r="IF25" s="443"/>
      <c r="IG25" s="443"/>
      <c r="IH25" s="443"/>
      <c r="II25" s="443"/>
      <c r="IJ25" s="443"/>
      <c r="IK25" s="443"/>
      <c r="IL25" s="443"/>
      <c r="IM25" s="443"/>
      <c r="IN25" s="443"/>
      <c r="IO25" s="443"/>
      <c r="IP25" s="443"/>
      <c r="IQ25" s="443"/>
      <c r="IR25" s="443"/>
      <c r="IS25" s="443"/>
      <c r="IT25" s="443"/>
      <c r="IU25" s="443"/>
      <c r="IV25" s="443"/>
      <c r="IW25" s="443"/>
    </row>
    <row r="26" spans="1:257" ht="13.5" customHeight="1" x14ac:dyDescent="0.2">
      <c r="A26" s="453"/>
      <c r="B26" s="454"/>
      <c r="C26" s="454"/>
      <c r="D26" s="454"/>
      <c r="E26" s="454"/>
      <c r="F26" s="454"/>
      <c r="G26" s="454"/>
      <c r="H26" s="518"/>
      <c r="I26" s="455">
        <f>VLOOKUP(A26,'Uitslag printen'!$A$6:$AJ$53,32,FALSE)</f>
        <v>0</v>
      </c>
      <c r="J26" s="456">
        <f>VLOOKUP(A26,'Uitslag printen'!$A$6:$AJ$53,33,FALSE)</f>
        <v>0</v>
      </c>
      <c r="K26" s="455"/>
      <c r="L26" s="456"/>
      <c r="M26" s="449"/>
      <c r="N26" s="453"/>
      <c r="O26" s="457">
        <f t="shared" si="4"/>
        <v>0</v>
      </c>
      <c r="P26" s="458">
        <f t="shared" si="5"/>
        <v>0</v>
      </c>
      <c r="Q26" s="459">
        <v>23</v>
      </c>
      <c r="R26" s="460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  <c r="BP26" s="443"/>
      <c r="BQ26" s="44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3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3"/>
      <c r="DX26" s="443"/>
      <c r="DY26" s="443"/>
      <c r="DZ26" s="443"/>
      <c r="EA26" s="443"/>
      <c r="EB26" s="443"/>
      <c r="EC26" s="443"/>
      <c r="ED26" s="443"/>
      <c r="EE26" s="443"/>
      <c r="EF26" s="443"/>
      <c r="EG26" s="443"/>
      <c r="EH26" s="443"/>
      <c r="EI26" s="443"/>
      <c r="EJ26" s="443"/>
      <c r="EK26" s="443"/>
      <c r="EL26" s="443"/>
      <c r="EM26" s="443"/>
      <c r="EN26" s="443"/>
      <c r="EO26" s="443"/>
      <c r="EP26" s="443"/>
      <c r="EQ26" s="443"/>
      <c r="ER26" s="443"/>
      <c r="ES26" s="443"/>
      <c r="ET26" s="443"/>
      <c r="EU26" s="443"/>
      <c r="EV26" s="443"/>
      <c r="EW26" s="443"/>
      <c r="EX26" s="443"/>
      <c r="EY26" s="443"/>
      <c r="EZ26" s="443"/>
      <c r="FA26" s="443"/>
      <c r="FB26" s="443"/>
      <c r="FC26" s="443"/>
      <c r="FD26" s="443"/>
      <c r="FE26" s="443"/>
      <c r="FF26" s="443"/>
      <c r="FG26" s="443"/>
      <c r="FH26" s="443"/>
      <c r="FI26" s="443"/>
      <c r="FJ26" s="443"/>
      <c r="FK26" s="443"/>
      <c r="FL26" s="443"/>
      <c r="FM26" s="443"/>
      <c r="FN26" s="443"/>
      <c r="FO26" s="443"/>
      <c r="FP26" s="443"/>
      <c r="FQ26" s="443"/>
      <c r="FR26" s="443"/>
      <c r="FS26" s="443"/>
      <c r="FT26" s="443"/>
      <c r="FU26" s="443"/>
      <c r="FV26" s="443"/>
      <c r="FW26" s="443"/>
      <c r="FX26" s="443"/>
      <c r="FY26" s="443"/>
      <c r="FZ26" s="443"/>
      <c r="GA26" s="443"/>
      <c r="GB26" s="443"/>
      <c r="GC26" s="443"/>
      <c r="GD26" s="443"/>
      <c r="GE26" s="443"/>
      <c r="GF26" s="443"/>
      <c r="GG26" s="443"/>
      <c r="GH26" s="443"/>
      <c r="GI26" s="443"/>
      <c r="GJ26" s="443"/>
      <c r="GK26" s="443"/>
      <c r="GL26" s="443"/>
      <c r="GM26" s="443"/>
      <c r="GN26" s="443"/>
      <c r="GO26" s="443"/>
      <c r="GP26" s="443"/>
      <c r="GQ26" s="443"/>
      <c r="GR26" s="443"/>
      <c r="GS26" s="443"/>
      <c r="GT26" s="443"/>
      <c r="GU26" s="443"/>
      <c r="GV26" s="443"/>
      <c r="GW26" s="443"/>
      <c r="GX26" s="443"/>
      <c r="GY26" s="443"/>
      <c r="GZ26" s="443"/>
      <c r="HA26" s="443"/>
      <c r="HB26" s="443"/>
      <c r="HC26" s="443"/>
      <c r="HD26" s="443"/>
      <c r="HE26" s="443"/>
      <c r="HF26" s="443"/>
      <c r="HG26" s="443"/>
      <c r="HH26" s="443"/>
      <c r="HI26" s="443"/>
      <c r="HJ26" s="443"/>
      <c r="HK26" s="443"/>
      <c r="HL26" s="443"/>
      <c r="HM26" s="443"/>
      <c r="HN26" s="443"/>
      <c r="HO26" s="443"/>
      <c r="HP26" s="443"/>
      <c r="HQ26" s="443"/>
      <c r="HR26" s="443"/>
      <c r="HS26" s="443"/>
      <c r="HT26" s="443"/>
      <c r="HU26" s="443"/>
      <c r="HV26" s="443"/>
      <c r="HW26" s="443"/>
      <c r="HX26" s="443"/>
      <c r="HY26" s="443"/>
      <c r="HZ26" s="443"/>
      <c r="IA26" s="443"/>
      <c r="IB26" s="443"/>
      <c r="IC26" s="443"/>
      <c r="ID26" s="443"/>
      <c r="IE26" s="443"/>
      <c r="IF26" s="443"/>
      <c r="IG26" s="443"/>
      <c r="IH26" s="443"/>
      <c r="II26" s="443"/>
      <c r="IJ26" s="443"/>
      <c r="IK26" s="443"/>
      <c r="IL26" s="443"/>
      <c r="IM26" s="443"/>
      <c r="IN26" s="443"/>
      <c r="IO26" s="443"/>
      <c r="IP26" s="443"/>
      <c r="IQ26" s="443"/>
      <c r="IR26" s="443"/>
      <c r="IS26" s="443"/>
      <c r="IT26" s="443"/>
      <c r="IU26" s="443"/>
      <c r="IV26" s="443"/>
      <c r="IW26" s="443"/>
    </row>
    <row r="27" spans="1:257" x14ac:dyDescent="0.2">
      <c r="A27" s="453"/>
      <c r="B27" s="454"/>
      <c r="C27" s="454"/>
      <c r="D27" s="454"/>
      <c r="E27" s="454"/>
      <c r="F27" s="454"/>
      <c r="G27" s="454"/>
      <c r="H27" s="518"/>
      <c r="I27" s="455">
        <f>VLOOKUP(A27,'Uitslag printen'!$A$6:$AJ$53,32,FALSE)</f>
        <v>0</v>
      </c>
      <c r="J27" s="456">
        <f>VLOOKUP(A27,'Uitslag printen'!$A$6:$AJ$53,33,FALSE)</f>
        <v>0</v>
      </c>
      <c r="K27" s="455"/>
      <c r="L27" s="456"/>
      <c r="M27" s="449"/>
      <c r="N27" s="453"/>
      <c r="O27" s="457">
        <f t="shared" si="4"/>
        <v>0</v>
      </c>
      <c r="P27" s="458">
        <f t="shared" si="5"/>
        <v>0</v>
      </c>
      <c r="Q27" s="459">
        <v>24</v>
      </c>
      <c r="R27" s="460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3"/>
      <c r="DX27" s="443"/>
      <c r="DY27" s="443"/>
      <c r="DZ27" s="443"/>
      <c r="EA27" s="443"/>
      <c r="EB27" s="443"/>
      <c r="EC27" s="443"/>
      <c r="ED27" s="443"/>
      <c r="EE27" s="443"/>
      <c r="EF27" s="443"/>
      <c r="EG27" s="443"/>
      <c r="EH27" s="443"/>
      <c r="EI27" s="443"/>
      <c r="EJ27" s="443"/>
      <c r="EK27" s="443"/>
      <c r="EL27" s="443"/>
      <c r="EM27" s="443"/>
      <c r="EN27" s="443"/>
      <c r="EO27" s="443"/>
      <c r="EP27" s="443"/>
      <c r="EQ27" s="443"/>
      <c r="ER27" s="443"/>
      <c r="ES27" s="443"/>
      <c r="ET27" s="443"/>
      <c r="EU27" s="443"/>
      <c r="EV27" s="443"/>
      <c r="EW27" s="443"/>
      <c r="EX27" s="443"/>
      <c r="EY27" s="443"/>
      <c r="EZ27" s="443"/>
      <c r="FA27" s="443"/>
      <c r="FB27" s="443"/>
      <c r="FC27" s="443"/>
      <c r="FD27" s="443"/>
      <c r="FE27" s="443"/>
      <c r="FF27" s="443"/>
      <c r="FG27" s="443"/>
      <c r="FH27" s="443"/>
      <c r="FI27" s="443"/>
      <c r="FJ27" s="443"/>
      <c r="FK27" s="443"/>
      <c r="FL27" s="443"/>
      <c r="FM27" s="443"/>
      <c r="FN27" s="443"/>
      <c r="FO27" s="443"/>
      <c r="FP27" s="443"/>
      <c r="FQ27" s="443"/>
      <c r="FR27" s="443"/>
      <c r="FS27" s="443"/>
      <c r="FT27" s="443"/>
      <c r="FU27" s="443"/>
      <c r="FV27" s="443"/>
      <c r="FW27" s="443"/>
      <c r="FX27" s="443"/>
      <c r="FY27" s="443"/>
      <c r="FZ27" s="443"/>
      <c r="GA27" s="443"/>
      <c r="GB27" s="443"/>
      <c r="GC27" s="443"/>
      <c r="GD27" s="443"/>
      <c r="GE27" s="443"/>
      <c r="GF27" s="443"/>
      <c r="GG27" s="443"/>
      <c r="GH27" s="443"/>
      <c r="GI27" s="443"/>
      <c r="GJ27" s="443"/>
      <c r="GK27" s="443"/>
      <c r="GL27" s="443"/>
      <c r="GM27" s="443"/>
      <c r="GN27" s="443"/>
      <c r="GO27" s="443"/>
      <c r="GP27" s="443"/>
      <c r="GQ27" s="443"/>
      <c r="GR27" s="443"/>
      <c r="GS27" s="443"/>
      <c r="GT27" s="443"/>
      <c r="GU27" s="443"/>
      <c r="GV27" s="443"/>
      <c r="GW27" s="443"/>
      <c r="GX27" s="443"/>
      <c r="GY27" s="443"/>
      <c r="GZ27" s="443"/>
      <c r="HA27" s="443"/>
      <c r="HB27" s="443"/>
      <c r="HC27" s="443"/>
      <c r="HD27" s="443"/>
      <c r="HE27" s="443"/>
      <c r="HF27" s="443"/>
      <c r="HG27" s="443"/>
      <c r="HH27" s="443"/>
      <c r="HI27" s="443"/>
      <c r="HJ27" s="443"/>
      <c r="HK27" s="443"/>
      <c r="HL27" s="443"/>
      <c r="HM27" s="443"/>
      <c r="HN27" s="443"/>
      <c r="HO27" s="443"/>
      <c r="HP27" s="443"/>
      <c r="HQ27" s="443"/>
      <c r="HR27" s="443"/>
      <c r="HS27" s="443"/>
      <c r="HT27" s="443"/>
      <c r="HU27" s="443"/>
      <c r="HV27" s="443"/>
      <c r="HW27" s="443"/>
      <c r="HX27" s="443"/>
      <c r="HY27" s="443"/>
      <c r="HZ27" s="443"/>
      <c r="IA27" s="443"/>
      <c r="IB27" s="443"/>
      <c r="IC27" s="443"/>
      <c r="ID27" s="443"/>
      <c r="IE27" s="443"/>
      <c r="IF27" s="443"/>
      <c r="IG27" s="443"/>
      <c r="IH27" s="443"/>
      <c r="II27" s="443"/>
      <c r="IJ27" s="443"/>
      <c r="IK27" s="443"/>
      <c r="IL27" s="443"/>
      <c r="IM27" s="443"/>
      <c r="IN27" s="443"/>
      <c r="IO27" s="443"/>
      <c r="IP27" s="443"/>
      <c r="IQ27" s="443"/>
      <c r="IR27" s="443"/>
      <c r="IS27" s="443"/>
      <c r="IT27" s="443"/>
      <c r="IU27" s="443"/>
      <c r="IV27" s="443"/>
      <c r="IW27" s="443"/>
    </row>
    <row r="28" spans="1:257" x14ac:dyDescent="0.2">
      <c r="A28" s="453"/>
      <c r="B28" s="454"/>
      <c r="C28" s="454"/>
      <c r="D28" s="454"/>
      <c r="E28" s="454"/>
      <c r="F28" s="454"/>
      <c r="G28" s="454"/>
      <c r="H28" s="518"/>
      <c r="I28" s="455">
        <f>VLOOKUP(A28,'Uitslag printen'!$A$6:$AJ$53,32,FALSE)</f>
        <v>0</v>
      </c>
      <c r="J28" s="456">
        <f>VLOOKUP(A28,'Uitslag printen'!$A$6:$AJ$53,33,FALSE)</f>
        <v>0</v>
      </c>
      <c r="K28" s="455"/>
      <c r="L28" s="456"/>
      <c r="M28" s="449"/>
      <c r="N28" s="453"/>
      <c r="O28" s="457">
        <f t="shared" si="4"/>
        <v>0</v>
      </c>
      <c r="P28" s="458">
        <f t="shared" si="5"/>
        <v>0</v>
      </c>
      <c r="Q28" s="459">
        <v>25</v>
      </c>
      <c r="R28" s="460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3"/>
      <c r="DA28" s="443"/>
      <c r="DB28" s="443"/>
      <c r="DC28" s="443"/>
      <c r="DD28" s="443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43"/>
      <c r="DV28" s="443"/>
      <c r="DW28" s="443"/>
      <c r="DX28" s="443"/>
      <c r="DY28" s="443"/>
      <c r="DZ28" s="443"/>
      <c r="EA28" s="443"/>
      <c r="EB28" s="443"/>
      <c r="EC28" s="443"/>
      <c r="ED28" s="443"/>
      <c r="EE28" s="443"/>
      <c r="EF28" s="443"/>
      <c r="EG28" s="443"/>
      <c r="EH28" s="443"/>
      <c r="EI28" s="443"/>
      <c r="EJ28" s="443"/>
      <c r="EK28" s="443"/>
      <c r="EL28" s="443"/>
      <c r="EM28" s="443"/>
      <c r="EN28" s="443"/>
      <c r="EO28" s="443"/>
      <c r="EP28" s="443"/>
      <c r="EQ28" s="443"/>
      <c r="ER28" s="443"/>
      <c r="ES28" s="443"/>
      <c r="ET28" s="443"/>
      <c r="EU28" s="443"/>
      <c r="EV28" s="443"/>
      <c r="EW28" s="443"/>
      <c r="EX28" s="443"/>
      <c r="EY28" s="443"/>
      <c r="EZ28" s="443"/>
      <c r="FA28" s="443"/>
      <c r="FB28" s="443"/>
      <c r="FC28" s="443"/>
      <c r="FD28" s="443"/>
      <c r="FE28" s="443"/>
      <c r="FF28" s="443"/>
      <c r="FG28" s="443"/>
      <c r="FH28" s="443"/>
      <c r="FI28" s="443"/>
      <c r="FJ28" s="443"/>
      <c r="FK28" s="443"/>
      <c r="FL28" s="443"/>
      <c r="FM28" s="443"/>
      <c r="FN28" s="443"/>
      <c r="FO28" s="443"/>
      <c r="FP28" s="443"/>
      <c r="FQ28" s="443"/>
      <c r="FR28" s="443"/>
      <c r="FS28" s="443"/>
      <c r="FT28" s="443"/>
      <c r="FU28" s="443"/>
      <c r="FV28" s="443"/>
      <c r="FW28" s="443"/>
      <c r="FX28" s="443"/>
      <c r="FY28" s="443"/>
      <c r="FZ28" s="443"/>
      <c r="GA28" s="443"/>
      <c r="GB28" s="443"/>
      <c r="GC28" s="443"/>
      <c r="GD28" s="443"/>
      <c r="GE28" s="443"/>
      <c r="GF28" s="443"/>
      <c r="GG28" s="443"/>
      <c r="GH28" s="443"/>
      <c r="GI28" s="443"/>
      <c r="GJ28" s="443"/>
      <c r="GK28" s="443"/>
      <c r="GL28" s="443"/>
      <c r="GM28" s="443"/>
      <c r="GN28" s="443"/>
      <c r="GO28" s="443"/>
      <c r="GP28" s="443"/>
      <c r="GQ28" s="443"/>
      <c r="GR28" s="443"/>
      <c r="GS28" s="443"/>
      <c r="GT28" s="443"/>
      <c r="GU28" s="443"/>
      <c r="GV28" s="443"/>
      <c r="GW28" s="443"/>
      <c r="GX28" s="443"/>
      <c r="GY28" s="443"/>
      <c r="GZ28" s="443"/>
      <c r="HA28" s="443"/>
      <c r="HB28" s="443"/>
      <c r="HC28" s="443"/>
      <c r="HD28" s="443"/>
      <c r="HE28" s="443"/>
      <c r="HF28" s="443"/>
      <c r="HG28" s="443"/>
      <c r="HH28" s="443"/>
      <c r="HI28" s="443"/>
      <c r="HJ28" s="443"/>
      <c r="HK28" s="443"/>
      <c r="HL28" s="443"/>
      <c r="HM28" s="443"/>
      <c r="HN28" s="443"/>
      <c r="HO28" s="443"/>
      <c r="HP28" s="443"/>
      <c r="HQ28" s="443"/>
      <c r="HR28" s="443"/>
      <c r="HS28" s="443"/>
      <c r="HT28" s="443"/>
      <c r="HU28" s="443"/>
      <c r="HV28" s="443"/>
      <c r="HW28" s="443"/>
      <c r="HX28" s="443"/>
      <c r="HY28" s="443"/>
      <c r="HZ28" s="443"/>
      <c r="IA28" s="443"/>
      <c r="IB28" s="443"/>
      <c r="IC28" s="443"/>
      <c r="ID28" s="443"/>
      <c r="IE28" s="443"/>
      <c r="IF28" s="443"/>
      <c r="IG28" s="443"/>
      <c r="IH28" s="443"/>
      <c r="II28" s="443"/>
      <c r="IJ28" s="443"/>
      <c r="IK28" s="443"/>
      <c r="IL28" s="443"/>
      <c r="IM28" s="443"/>
      <c r="IN28" s="443"/>
      <c r="IO28" s="443"/>
      <c r="IP28" s="443"/>
      <c r="IQ28" s="443"/>
      <c r="IR28" s="443"/>
      <c r="IS28" s="443"/>
      <c r="IT28" s="443"/>
      <c r="IU28" s="443"/>
      <c r="IV28" s="443"/>
      <c r="IW28" s="443"/>
    </row>
    <row r="29" spans="1:257" x14ac:dyDescent="0.2">
      <c r="A29" s="453"/>
      <c r="B29" s="454"/>
      <c r="C29" s="454"/>
      <c r="D29" s="454"/>
      <c r="E29" s="454"/>
      <c r="F29" s="454"/>
      <c r="G29" s="454"/>
      <c r="H29" s="518"/>
      <c r="I29" s="455">
        <f>VLOOKUP(A29,'Uitslag printen'!$A$6:$AJ$53,32,FALSE)</f>
        <v>0</v>
      </c>
      <c r="J29" s="456">
        <f>VLOOKUP(A29,'Uitslag printen'!$A$6:$AJ$53,33,FALSE)</f>
        <v>0</v>
      </c>
      <c r="K29" s="455"/>
      <c r="L29" s="456"/>
      <c r="M29" s="449"/>
      <c r="N29" s="453"/>
      <c r="O29" s="457">
        <f t="shared" si="4"/>
        <v>0</v>
      </c>
      <c r="P29" s="458">
        <f t="shared" si="5"/>
        <v>0</v>
      </c>
      <c r="Q29" s="459">
        <v>26</v>
      </c>
      <c r="R29" s="460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443"/>
      <c r="BN29" s="443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3"/>
      <c r="DA29" s="443"/>
      <c r="DB29" s="443"/>
      <c r="DC29" s="443"/>
      <c r="DD29" s="443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3"/>
      <c r="DQ29" s="443"/>
      <c r="DR29" s="443"/>
      <c r="DS29" s="443"/>
      <c r="DT29" s="443"/>
      <c r="DU29" s="443"/>
      <c r="DV29" s="443"/>
      <c r="DW29" s="443"/>
      <c r="DX29" s="443"/>
      <c r="DY29" s="443"/>
      <c r="DZ29" s="443"/>
      <c r="EA29" s="443"/>
      <c r="EB29" s="443"/>
      <c r="EC29" s="443"/>
      <c r="ED29" s="443"/>
      <c r="EE29" s="443"/>
      <c r="EF29" s="443"/>
      <c r="EG29" s="443"/>
      <c r="EH29" s="443"/>
      <c r="EI29" s="443"/>
      <c r="EJ29" s="443"/>
      <c r="EK29" s="443"/>
      <c r="EL29" s="443"/>
      <c r="EM29" s="443"/>
      <c r="EN29" s="443"/>
      <c r="EO29" s="443"/>
      <c r="EP29" s="443"/>
      <c r="EQ29" s="443"/>
      <c r="ER29" s="443"/>
      <c r="ES29" s="443"/>
      <c r="ET29" s="443"/>
      <c r="EU29" s="443"/>
      <c r="EV29" s="443"/>
      <c r="EW29" s="443"/>
      <c r="EX29" s="443"/>
      <c r="EY29" s="443"/>
      <c r="EZ29" s="443"/>
      <c r="FA29" s="443"/>
      <c r="FB29" s="443"/>
      <c r="FC29" s="443"/>
      <c r="FD29" s="443"/>
      <c r="FE29" s="443"/>
      <c r="FF29" s="443"/>
      <c r="FG29" s="443"/>
      <c r="FH29" s="443"/>
      <c r="FI29" s="443"/>
      <c r="FJ29" s="443"/>
      <c r="FK29" s="443"/>
      <c r="FL29" s="443"/>
      <c r="FM29" s="443"/>
      <c r="FN29" s="443"/>
      <c r="FO29" s="443"/>
      <c r="FP29" s="443"/>
      <c r="FQ29" s="443"/>
      <c r="FR29" s="443"/>
      <c r="FS29" s="443"/>
      <c r="FT29" s="443"/>
      <c r="FU29" s="443"/>
      <c r="FV29" s="443"/>
      <c r="FW29" s="443"/>
      <c r="FX29" s="443"/>
      <c r="FY29" s="443"/>
      <c r="FZ29" s="443"/>
      <c r="GA29" s="443"/>
      <c r="GB29" s="443"/>
      <c r="GC29" s="443"/>
      <c r="GD29" s="443"/>
      <c r="GE29" s="443"/>
      <c r="GF29" s="443"/>
      <c r="GG29" s="443"/>
      <c r="GH29" s="443"/>
      <c r="GI29" s="443"/>
      <c r="GJ29" s="443"/>
      <c r="GK29" s="443"/>
      <c r="GL29" s="443"/>
      <c r="GM29" s="443"/>
      <c r="GN29" s="443"/>
      <c r="GO29" s="443"/>
      <c r="GP29" s="443"/>
      <c r="GQ29" s="443"/>
      <c r="GR29" s="443"/>
      <c r="GS29" s="443"/>
      <c r="GT29" s="443"/>
      <c r="GU29" s="443"/>
      <c r="GV29" s="443"/>
      <c r="GW29" s="443"/>
      <c r="GX29" s="443"/>
      <c r="GY29" s="443"/>
      <c r="GZ29" s="443"/>
      <c r="HA29" s="443"/>
      <c r="HB29" s="443"/>
      <c r="HC29" s="443"/>
      <c r="HD29" s="443"/>
      <c r="HE29" s="443"/>
      <c r="HF29" s="443"/>
      <c r="HG29" s="443"/>
      <c r="HH29" s="443"/>
      <c r="HI29" s="443"/>
      <c r="HJ29" s="443"/>
      <c r="HK29" s="443"/>
      <c r="HL29" s="443"/>
      <c r="HM29" s="443"/>
      <c r="HN29" s="443"/>
      <c r="HO29" s="443"/>
      <c r="HP29" s="443"/>
      <c r="HQ29" s="443"/>
      <c r="HR29" s="443"/>
      <c r="HS29" s="443"/>
      <c r="HT29" s="443"/>
      <c r="HU29" s="443"/>
      <c r="HV29" s="443"/>
      <c r="HW29" s="443"/>
      <c r="HX29" s="443"/>
      <c r="HY29" s="443"/>
      <c r="HZ29" s="443"/>
      <c r="IA29" s="443"/>
      <c r="IB29" s="443"/>
      <c r="IC29" s="443"/>
      <c r="ID29" s="443"/>
      <c r="IE29" s="443"/>
      <c r="IF29" s="443"/>
      <c r="IG29" s="443"/>
      <c r="IH29" s="443"/>
      <c r="II29" s="443"/>
      <c r="IJ29" s="443"/>
      <c r="IK29" s="443"/>
      <c r="IL29" s="443"/>
      <c r="IM29" s="443"/>
      <c r="IN29" s="443"/>
      <c r="IO29" s="443"/>
      <c r="IP29" s="443"/>
      <c r="IQ29" s="443"/>
      <c r="IR29" s="443"/>
      <c r="IS29" s="443"/>
      <c r="IT29" s="443"/>
      <c r="IU29" s="443"/>
      <c r="IV29" s="443"/>
      <c r="IW29" s="443"/>
    </row>
    <row r="30" spans="1:257" x14ac:dyDescent="0.2">
      <c r="A30" s="453"/>
      <c r="B30" s="454"/>
      <c r="C30" s="454"/>
      <c r="D30" s="454"/>
      <c r="E30" s="454"/>
      <c r="F30" s="454"/>
      <c r="G30" s="454"/>
      <c r="H30" s="518"/>
      <c r="I30" s="455">
        <f>VLOOKUP(A30,'Uitslag printen'!$A$6:$AJ$53,32,FALSE)</f>
        <v>0</v>
      </c>
      <c r="J30" s="456">
        <f>VLOOKUP(A30,'Uitslag printen'!$A$6:$AJ$53,33,FALSE)</f>
        <v>0</v>
      </c>
      <c r="K30" s="455"/>
      <c r="L30" s="456"/>
      <c r="M30" s="449"/>
      <c r="N30" s="453"/>
      <c r="O30" s="457">
        <f t="shared" si="4"/>
        <v>0</v>
      </c>
      <c r="P30" s="458">
        <f t="shared" si="5"/>
        <v>0</v>
      </c>
      <c r="Q30" s="459">
        <v>27</v>
      </c>
      <c r="R30" s="460"/>
      <c r="S30" s="461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3"/>
      <c r="CK30" s="443"/>
      <c r="CL30" s="443"/>
      <c r="CM30" s="443"/>
      <c r="CN30" s="443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3"/>
      <c r="DA30" s="443"/>
      <c r="DB30" s="443"/>
      <c r="DC30" s="443"/>
      <c r="DD30" s="443"/>
      <c r="DE30" s="443"/>
      <c r="DF30" s="443"/>
      <c r="DG30" s="443"/>
      <c r="DH30" s="443"/>
      <c r="DI30" s="443"/>
      <c r="DJ30" s="443"/>
      <c r="DK30" s="443"/>
      <c r="DL30" s="443"/>
      <c r="DM30" s="443"/>
      <c r="DN30" s="443"/>
      <c r="DO30" s="443"/>
      <c r="DP30" s="443"/>
      <c r="DQ30" s="443"/>
      <c r="DR30" s="443"/>
      <c r="DS30" s="443"/>
      <c r="DT30" s="443"/>
      <c r="DU30" s="443"/>
      <c r="DV30" s="443"/>
      <c r="DW30" s="443"/>
      <c r="DX30" s="443"/>
      <c r="DY30" s="443"/>
      <c r="DZ30" s="443"/>
      <c r="EA30" s="443"/>
      <c r="EB30" s="443"/>
      <c r="EC30" s="443"/>
      <c r="ED30" s="443"/>
      <c r="EE30" s="443"/>
      <c r="EF30" s="443"/>
      <c r="EG30" s="443"/>
      <c r="EH30" s="443"/>
      <c r="EI30" s="443"/>
      <c r="EJ30" s="443"/>
      <c r="EK30" s="443"/>
      <c r="EL30" s="443"/>
      <c r="EM30" s="443"/>
      <c r="EN30" s="443"/>
      <c r="EO30" s="443"/>
      <c r="EP30" s="443"/>
      <c r="EQ30" s="443"/>
      <c r="ER30" s="443"/>
      <c r="ES30" s="443"/>
      <c r="ET30" s="443"/>
      <c r="EU30" s="443"/>
      <c r="EV30" s="443"/>
      <c r="EW30" s="443"/>
      <c r="EX30" s="443"/>
      <c r="EY30" s="443"/>
      <c r="EZ30" s="443"/>
      <c r="FA30" s="443"/>
      <c r="FB30" s="443"/>
      <c r="FC30" s="443"/>
      <c r="FD30" s="443"/>
      <c r="FE30" s="443"/>
      <c r="FF30" s="443"/>
      <c r="FG30" s="443"/>
      <c r="FH30" s="443"/>
      <c r="FI30" s="443"/>
      <c r="FJ30" s="443"/>
      <c r="FK30" s="443"/>
      <c r="FL30" s="443"/>
      <c r="FM30" s="443"/>
      <c r="FN30" s="443"/>
      <c r="FO30" s="443"/>
      <c r="FP30" s="443"/>
      <c r="FQ30" s="443"/>
      <c r="FR30" s="443"/>
      <c r="FS30" s="443"/>
      <c r="FT30" s="443"/>
      <c r="FU30" s="443"/>
      <c r="FV30" s="443"/>
      <c r="FW30" s="443"/>
      <c r="FX30" s="443"/>
      <c r="FY30" s="443"/>
      <c r="FZ30" s="443"/>
      <c r="GA30" s="443"/>
      <c r="GB30" s="443"/>
      <c r="GC30" s="443"/>
      <c r="GD30" s="443"/>
      <c r="GE30" s="443"/>
      <c r="GF30" s="443"/>
      <c r="GG30" s="443"/>
      <c r="GH30" s="443"/>
      <c r="GI30" s="443"/>
      <c r="GJ30" s="443"/>
      <c r="GK30" s="443"/>
      <c r="GL30" s="443"/>
      <c r="GM30" s="443"/>
      <c r="GN30" s="443"/>
      <c r="GO30" s="443"/>
      <c r="GP30" s="443"/>
      <c r="GQ30" s="443"/>
      <c r="GR30" s="443"/>
      <c r="GS30" s="443"/>
      <c r="GT30" s="443"/>
      <c r="GU30" s="443"/>
      <c r="GV30" s="443"/>
      <c r="GW30" s="443"/>
      <c r="GX30" s="443"/>
      <c r="GY30" s="443"/>
      <c r="GZ30" s="443"/>
      <c r="HA30" s="443"/>
      <c r="HB30" s="443"/>
      <c r="HC30" s="443"/>
      <c r="HD30" s="443"/>
      <c r="HE30" s="443"/>
      <c r="HF30" s="443"/>
      <c r="HG30" s="443"/>
      <c r="HH30" s="443"/>
      <c r="HI30" s="443"/>
      <c r="HJ30" s="443"/>
      <c r="HK30" s="443"/>
      <c r="HL30" s="443"/>
      <c r="HM30" s="443"/>
      <c r="HN30" s="443"/>
      <c r="HO30" s="443"/>
      <c r="HP30" s="443"/>
      <c r="HQ30" s="443"/>
      <c r="HR30" s="443"/>
      <c r="HS30" s="443"/>
      <c r="HT30" s="443"/>
      <c r="HU30" s="443"/>
      <c r="HV30" s="443"/>
      <c r="HW30" s="443"/>
      <c r="HX30" s="443"/>
      <c r="HY30" s="443"/>
      <c r="HZ30" s="443"/>
      <c r="IA30" s="443"/>
      <c r="IB30" s="443"/>
      <c r="IC30" s="443"/>
      <c r="ID30" s="443"/>
      <c r="IE30" s="443"/>
      <c r="IF30" s="443"/>
      <c r="IG30" s="443"/>
      <c r="IH30" s="443"/>
      <c r="II30" s="443"/>
      <c r="IJ30" s="443"/>
      <c r="IK30" s="443"/>
      <c r="IL30" s="443"/>
      <c r="IM30" s="443"/>
      <c r="IN30" s="443"/>
      <c r="IO30" s="443"/>
      <c r="IP30" s="443"/>
      <c r="IQ30" s="443"/>
      <c r="IR30" s="443"/>
      <c r="IS30" s="443"/>
      <c r="IT30" s="443"/>
      <c r="IU30" s="443"/>
      <c r="IV30" s="443"/>
      <c r="IW30" s="443"/>
    </row>
    <row r="31" spans="1:257" x14ac:dyDescent="0.2">
      <c r="A31" s="453"/>
      <c r="B31" s="454"/>
      <c r="C31" s="454"/>
      <c r="D31" s="454"/>
      <c r="E31" s="454"/>
      <c r="F31" s="454"/>
      <c r="G31" s="454"/>
      <c r="H31" s="518"/>
      <c r="I31" s="455">
        <f>VLOOKUP(A31,'Uitslag printen'!$A$6:$AJ$53,32,FALSE)</f>
        <v>0</v>
      </c>
      <c r="J31" s="456">
        <f>VLOOKUP(A31,'Uitslag printen'!$A$6:$AJ$53,33,FALSE)</f>
        <v>0</v>
      </c>
      <c r="K31" s="455"/>
      <c r="L31" s="456"/>
      <c r="M31" s="449"/>
      <c r="N31" s="453"/>
      <c r="O31" s="457">
        <f t="shared" si="4"/>
        <v>0</v>
      </c>
      <c r="P31" s="458">
        <f t="shared" si="5"/>
        <v>0</v>
      </c>
      <c r="Q31" s="459">
        <v>28</v>
      </c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3"/>
      <c r="DA31" s="443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3"/>
      <c r="DX31" s="443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3"/>
      <c r="EJ31" s="443"/>
      <c r="EK31" s="443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3"/>
      <c r="EW31" s="443"/>
      <c r="EX31" s="443"/>
      <c r="EY31" s="443"/>
      <c r="EZ31" s="443"/>
      <c r="FA31" s="443"/>
      <c r="FB31" s="443"/>
      <c r="FC31" s="443"/>
      <c r="FD31" s="443"/>
      <c r="FE31" s="443"/>
      <c r="FF31" s="443"/>
      <c r="FG31" s="443"/>
      <c r="FH31" s="443"/>
      <c r="FI31" s="443"/>
      <c r="FJ31" s="443"/>
      <c r="FK31" s="443"/>
      <c r="FL31" s="443"/>
      <c r="FM31" s="443"/>
      <c r="FN31" s="443"/>
      <c r="FO31" s="443"/>
      <c r="FP31" s="443"/>
      <c r="FQ31" s="443"/>
      <c r="FR31" s="443"/>
      <c r="FS31" s="443"/>
      <c r="FT31" s="443"/>
      <c r="FU31" s="443"/>
      <c r="FV31" s="443"/>
      <c r="FW31" s="443"/>
      <c r="FX31" s="443"/>
      <c r="FY31" s="443"/>
      <c r="FZ31" s="443"/>
      <c r="GA31" s="443"/>
      <c r="GB31" s="443"/>
      <c r="GC31" s="443"/>
      <c r="GD31" s="443"/>
      <c r="GE31" s="443"/>
      <c r="GF31" s="443"/>
      <c r="GG31" s="443"/>
      <c r="GH31" s="443"/>
      <c r="GI31" s="443"/>
      <c r="GJ31" s="443"/>
      <c r="GK31" s="443"/>
      <c r="GL31" s="443"/>
      <c r="GM31" s="443"/>
      <c r="GN31" s="443"/>
      <c r="GO31" s="443"/>
      <c r="GP31" s="443"/>
      <c r="GQ31" s="443"/>
      <c r="GR31" s="443"/>
      <c r="GS31" s="443"/>
      <c r="GT31" s="443"/>
      <c r="GU31" s="443"/>
      <c r="GV31" s="443"/>
      <c r="GW31" s="443"/>
      <c r="GX31" s="443"/>
      <c r="GY31" s="443"/>
      <c r="GZ31" s="443"/>
      <c r="HA31" s="443"/>
      <c r="HB31" s="443"/>
      <c r="HC31" s="443"/>
      <c r="HD31" s="443"/>
      <c r="HE31" s="443"/>
      <c r="HF31" s="443"/>
      <c r="HG31" s="443"/>
      <c r="HH31" s="443"/>
      <c r="HI31" s="443"/>
      <c r="HJ31" s="443"/>
      <c r="HK31" s="443"/>
      <c r="HL31" s="443"/>
      <c r="HM31" s="443"/>
      <c r="HN31" s="443"/>
      <c r="HO31" s="443"/>
      <c r="HP31" s="443"/>
      <c r="HQ31" s="443"/>
      <c r="HR31" s="443"/>
      <c r="HS31" s="443"/>
      <c r="HT31" s="443"/>
      <c r="HU31" s="443"/>
      <c r="HV31" s="443"/>
      <c r="HW31" s="443"/>
      <c r="HX31" s="443"/>
      <c r="HY31" s="443"/>
      <c r="HZ31" s="443"/>
      <c r="IA31" s="443"/>
      <c r="IB31" s="443"/>
      <c r="IC31" s="443"/>
      <c r="ID31" s="443"/>
      <c r="IE31" s="443"/>
      <c r="IF31" s="443"/>
      <c r="IG31" s="443"/>
      <c r="IH31" s="443"/>
      <c r="II31" s="443"/>
      <c r="IJ31" s="443"/>
      <c r="IK31" s="443"/>
      <c r="IL31" s="443"/>
      <c r="IM31" s="443"/>
      <c r="IN31" s="443"/>
      <c r="IO31" s="443"/>
      <c r="IP31" s="443"/>
      <c r="IQ31" s="443"/>
      <c r="IR31" s="443"/>
      <c r="IS31" s="443"/>
      <c r="IT31" s="443"/>
      <c r="IU31" s="443"/>
      <c r="IV31" s="443"/>
      <c r="IW31" s="443"/>
    </row>
    <row r="32" spans="1:257" x14ac:dyDescent="0.2">
      <c r="A32" s="453"/>
      <c r="B32" s="454"/>
      <c r="C32" s="454"/>
      <c r="D32" s="454"/>
      <c r="E32" s="454"/>
      <c r="F32" s="454"/>
      <c r="G32" s="454"/>
      <c r="H32" s="518"/>
      <c r="I32" s="455">
        <f>VLOOKUP(A32,'Uitslag printen'!$A$6:$AJ$53,32,FALSE)</f>
        <v>0</v>
      </c>
      <c r="J32" s="456">
        <f>VLOOKUP(A32,'Uitslag printen'!$A$6:$AJ$53,33,FALSE)</f>
        <v>0</v>
      </c>
      <c r="K32" s="455"/>
      <c r="L32" s="456"/>
      <c r="M32" s="449"/>
      <c r="N32" s="453"/>
      <c r="O32" s="457">
        <f t="shared" si="4"/>
        <v>0</v>
      </c>
      <c r="P32" s="458">
        <f t="shared" si="5"/>
        <v>0</v>
      </c>
      <c r="Q32" s="459">
        <v>29</v>
      </c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DV32" s="443"/>
      <c r="DW32" s="443"/>
      <c r="DX32" s="443"/>
      <c r="DY32" s="443"/>
      <c r="DZ32" s="443"/>
      <c r="EA32" s="443"/>
      <c r="EB32" s="443"/>
      <c r="EC32" s="443"/>
      <c r="ED32" s="443"/>
      <c r="EE32" s="443"/>
      <c r="EF32" s="443"/>
      <c r="EG32" s="443"/>
      <c r="EH32" s="443"/>
      <c r="EI32" s="443"/>
      <c r="EJ32" s="443"/>
      <c r="EK32" s="443"/>
      <c r="EL32" s="443"/>
      <c r="EM32" s="443"/>
      <c r="EN32" s="443"/>
      <c r="EO32" s="443"/>
      <c r="EP32" s="443"/>
      <c r="EQ32" s="443"/>
      <c r="ER32" s="443"/>
      <c r="ES32" s="443"/>
      <c r="ET32" s="443"/>
      <c r="EU32" s="443"/>
      <c r="EV32" s="443"/>
      <c r="EW32" s="443"/>
      <c r="EX32" s="443"/>
      <c r="EY32" s="443"/>
      <c r="EZ32" s="443"/>
      <c r="FA32" s="443"/>
      <c r="FB32" s="443"/>
      <c r="FC32" s="443"/>
      <c r="FD32" s="443"/>
      <c r="FE32" s="443"/>
      <c r="FF32" s="443"/>
      <c r="FG32" s="443"/>
      <c r="FH32" s="443"/>
      <c r="FI32" s="443"/>
      <c r="FJ32" s="443"/>
      <c r="FK32" s="443"/>
      <c r="FL32" s="443"/>
      <c r="FM32" s="443"/>
      <c r="FN32" s="443"/>
      <c r="FO32" s="443"/>
      <c r="FP32" s="443"/>
      <c r="FQ32" s="443"/>
      <c r="FR32" s="443"/>
      <c r="FS32" s="443"/>
      <c r="FT32" s="443"/>
      <c r="FU32" s="443"/>
      <c r="FV32" s="443"/>
      <c r="FW32" s="443"/>
      <c r="FX32" s="443"/>
      <c r="FY32" s="443"/>
      <c r="FZ32" s="443"/>
      <c r="GA32" s="443"/>
      <c r="GB32" s="443"/>
      <c r="GC32" s="443"/>
      <c r="GD32" s="443"/>
      <c r="GE32" s="443"/>
      <c r="GF32" s="443"/>
      <c r="GG32" s="443"/>
      <c r="GH32" s="443"/>
      <c r="GI32" s="443"/>
      <c r="GJ32" s="443"/>
      <c r="GK32" s="443"/>
      <c r="GL32" s="443"/>
      <c r="GM32" s="443"/>
      <c r="GN32" s="443"/>
      <c r="GO32" s="443"/>
      <c r="GP32" s="443"/>
      <c r="GQ32" s="443"/>
      <c r="GR32" s="443"/>
      <c r="GS32" s="443"/>
      <c r="GT32" s="443"/>
      <c r="GU32" s="443"/>
      <c r="GV32" s="443"/>
      <c r="GW32" s="443"/>
      <c r="GX32" s="443"/>
      <c r="GY32" s="443"/>
      <c r="GZ32" s="443"/>
      <c r="HA32" s="443"/>
      <c r="HB32" s="443"/>
      <c r="HC32" s="443"/>
      <c r="HD32" s="443"/>
      <c r="HE32" s="443"/>
      <c r="HF32" s="443"/>
      <c r="HG32" s="443"/>
      <c r="HH32" s="443"/>
      <c r="HI32" s="443"/>
      <c r="HJ32" s="443"/>
      <c r="HK32" s="443"/>
      <c r="HL32" s="443"/>
      <c r="HM32" s="443"/>
      <c r="HN32" s="443"/>
      <c r="HO32" s="443"/>
      <c r="HP32" s="443"/>
      <c r="HQ32" s="443"/>
      <c r="HR32" s="443"/>
      <c r="HS32" s="443"/>
      <c r="HT32" s="443"/>
      <c r="HU32" s="443"/>
      <c r="HV32" s="443"/>
      <c r="HW32" s="443"/>
      <c r="HX32" s="443"/>
      <c r="HY32" s="443"/>
      <c r="HZ32" s="443"/>
      <c r="IA32" s="443"/>
      <c r="IB32" s="443"/>
      <c r="IC32" s="443"/>
      <c r="ID32" s="443"/>
      <c r="IE32" s="443"/>
      <c r="IF32" s="443"/>
      <c r="IG32" s="443"/>
      <c r="IH32" s="443"/>
      <c r="II32" s="443"/>
      <c r="IJ32" s="443"/>
      <c r="IK32" s="443"/>
      <c r="IL32" s="443"/>
      <c r="IM32" s="443"/>
      <c r="IN32" s="443"/>
      <c r="IO32" s="443"/>
      <c r="IP32" s="443"/>
      <c r="IQ32" s="443"/>
      <c r="IR32" s="443"/>
      <c r="IS32" s="443"/>
      <c r="IT32" s="443"/>
      <c r="IU32" s="443"/>
      <c r="IV32" s="443"/>
      <c r="IW32" s="443"/>
    </row>
    <row r="33" spans="1:257" x14ac:dyDescent="0.2">
      <c r="A33" s="453"/>
      <c r="B33" s="454"/>
      <c r="C33" s="454"/>
      <c r="D33" s="454"/>
      <c r="E33" s="454"/>
      <c r="F33" s="454"/>
      <c r="G33" s="454"/>
      <c r="H33" s="518"/>
      <c r="I33" s="455">
        <f>VLOOKUP(A33,'Uitslag printen'!$A$6:$AJ$53,32,FALSE)</f>
        <v>0</v>
      </c>
      <c r="J33" s="456">
        <f>VLOOKUP(A33,'Uitslag printen'!$A$6:$AJ$53,33,FALSE)</f>
        <v>0</v>
      </c>
      <c r="K33" s="455"/>
      <c r="L33" s="456"/>
      <c r="M33" s="449"/>
      <c r="N33" s="453"/>
      <c r="O33" s="457">
        <f t="shared" si="4"/>
        <v>0</v>
      </c>
      <c r="P33" s="458">
        <f t="shared" si="5"/>
        <v>0</v>
      </c>
      <c r="Q33" s="459">
        <v>30</v>
      </c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3"/>
      <c r="DD33" s="443"/>
      <c r="DE33" s="443"/>
      <c r="DF33" s="443"/>
      <c r="DG33" s="443"/>
      <c r="DH33" s="443"/>
      <c r="DI33" s="443"/>
      <c r="DJ33" s="443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3"/>
      <c r="DV33" s="443"/>
      <c r="DW33" s="443"/>
      <c r="DX33" s="443"/>
      <c r="DY33" s="443"/>
      <c r="DZ33" s="443"/>
      <c r="EA33" s="443"/>
      <c r="EB33" s="443"/>
      <c r="EC33" s="443"/>
      <c r="ED33" s="443"/>
      <c r="EE33" s="443"/>
      <c r="EF33" s="443"/>
      <c r="EG33" s="443"/>
      <c r="EH33" s="443"/>
      <c r="EI33" s="443"/>
      <c r="EJ33" s="443"/>
      <c r="EK33" s="443"/>
      <c r="EL33" s="443"/>
      <c r="EM33" s="443"/>
      <c r="EN33" s="443"/>
      <c r="EO33" s="443"/>
      <c r="EP33" s="443"/>
      <c r="EQ33" s="443"/>
      <c r="ER33" s="443"/>
      <c r="ES33" s="443"/>
      <c r="ET33" s="443"/>
      <c r="EU33" s="443"/>
      <c r="EV33" s="443"/>
      <c r="EW33" s="443"/>
      <c r="EX33" s="443"/>
      <c r="EY33" s="443"/>
      <c r="EZ33" s="443"/>
      <c r="FA33" s="443"/>
      <c r="FB33" s="443"/>
      <c r="FC33" s="443"/>
      <c r="FD33" s="443"/>
      <c r="FE33" s="443"/>
      <c r="FF33" s="443"/>
      <c r="FG33" s="443"/>
      <c r="FH33" s="443"/>
      <c r="FI33" s="443"/>
      <c r="FJ33" s="443"/>
      <c r="FK33" s="443"/>
      <c r="FL33" s="443"/>
      <c r="FM33" s="443"/>
      <c r="FN33" s="443"/>
      <c r="FO33" s="443"/>
      <c r="FP33" s="443"/>
      <c r="FQ33" s="443"/>
      <c r="FR33" s="443"/>
      <c r="FS33" s="443"/>
      <c r="FT33" s="443"/>
      <c r="FU33" s="443"/>
      <c r="FV33" s="443"/>
      <c r="FW33" s="443"/>
      <c r="FX33" s="443"/>
      <c r="FY33" s="443"/>
      <c r="FZ33" s="443"/>
      <c r="GA33" s="443"/>
      <c r="GB33" s="443"/>
      <c r="GC33" s="443"/>
      <c r="GD33" s="443"/>
      <c r="GE33" s="443"/>
      <c r="GF33" s="443"/>
      <c r="GG33" s="443"/>
      <c r="GH33" s="443"/>
      <c r="GI33" s="443"/>
      <c r="GJ33" s="443"/>
      <c r="GK33" s="443"/>
      <c r="GL33" s="443"/>
      <c r="GM33" s="443"/>
      <c r="GN33" s="443"/>
      <c r="GO33" s="443"/>
      <c r="GP33" s="443"/>
      <c r="GQ33" s="443"/>
      <c r="GR33" s="443"/>
      <c r="GS33" s="443"/>
      <c r="GT33" s="443"/>
      <c r="GU33" s="443"/>
      <c r="GV33" s="443"/>
      <c r="GW33" s="443"/>
      <c r="GX33" s="443"/>
      <c r="GY33" s="443"/>
      <c r="GZ33" s="443"/>
      <c r="HA33" s="443"/>
      <c r="HB33" s="443"/>
      <c r="HC33" s="443"/>
      <c r="HD33" s="443"/>
      <c r="HE33" s="443"/>
      <c r="HF33" s="443"/>
      <c r="HG33" s="443"/>
      <c r="HH33" s="443"/>
      <c r="HI33" s="443"/>
      <c r="HJ33" s="443"/>
      <c r="HK33" s="443"/>
      <c r="HL33" s="443"/>
      <c r="HM33" s="443"/>
      <c r="HN33" s="443"/>
      <c r="HO33" s="443"/>
      <c r="HP33" s="443"/>
      <c r="HQ33" s="443"/>
      <c r="HR33" s="443"/>
      <c r="HS33" s="443"/>
      <c r="HT33" s="443"/>
      <c r="HU33" s="443"/>
      <c r="HV33" s="443"/>
      <c r="HW33" s="443"/>
      <c r="HX33" s="443"/>
      <c r="HY33" s="443"/>
      <c r="HZ33" s="443"/>
      <c r="IA33" s="443"/>
      <c r="IB33" s="443"/>
      <c r="IC33" s="443"/>
      <c r="ID33" s="443"/>
      <c r="IE33" s="443"/>
      <c r="IF33" s="443"/>
      <c r="IG33" s="443"/>
      <c r="IH33" s="443"/>
      <c r="II33" s="443"/>
      <c r="IJ33" s="443"/>
      <c r="IK33" s="443"/>
      <c r="IL33" s="443"/>
      <c r="IM33" s="443"/>
      <c r="IN33" s="443"/>
      <c r="IO33" s="443"/>
      <c r="IP33" s="443"/>
      <c r="IQ33" s="443"/>
      <c r="IR33" s="443"/>
      <c r="IS33" s="443"/>
      <c r="IT33" s="443"/>
      <c r="IU33" s="443"/>
      <c r="IV33" s="443"/>
      <c r="IW33" s="443"/>
    </row>
    <row r="34" spans="1:257" x14ac:dyDescent="0.2">
      <c r="A34" s="453"/>
      <c r="B34" s="454"/>
      <c r="C34" s="454"/>
      <c r="D34" s="454"/>
      <c r="E34" s="454"/>
      <c r="F34" s="454"/>
      <c r="G34" s="454"/>
      <c r="H34" s="518"/>
      <c r="I34" s="455"/>
      <c r="J34" s="456"/>
      <c r="K34" s="455"/>
      <c r="L34" s="456"/>
      <c r="M34" s="449"/>
      <c r="N34" s="453"/>
      <c r="O34" s="457"/>
      <c r="P34" s="458"/>
      <c r="Q34" s="459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3"/>
      <c r="DX34" s="443"/>
      <c r="DY34" s="443"/>
      <c r="DZ34" s="443"/>
      <c r="EA34" s="443"/>
      <c r="EB34" s="443"/>
      <c r="EC34" s="443"/>
      <c r="ED34" s="443"/>
      <c r="EE34" s="443"/>
      <c r="EF34" s="443"/>
      <c r="EG34" s="443"/>
      <c r="EH34" s="443"/>
      <c r="EI34" s="443"/>
      <c r="EJ34" s="443"/>
      <c r="EK34" s="443"/>
      <c r="EL34" s="443"/>
      <c r="EM34" s="443"/>
      <c r="EN34" s="443"/>
      <c r="EO34" s="443"/>
      <c r="EP34" s="443"/>
      <c r="EQ34" s="443"/>
      <c r="ER34" s="443"/>
      <c r="ES34" s="443"/>
      <c r="ET34" s="443"/>
      <c r="EU34" s="443"/>
      <c r="EV34" s="443"/>
      <c r="EW34" s="443"/>
      <c r="EX34" s="443"/>
      <c r="EY34" s="443"/>
      <c r="EZ34" s="443"/>
      <c r="FA34" s="443"/>
      <c r="FB34" s="443"/>
      <c r="FC34" s="443"/>
      <c r="FD34" s="443"/>
      <c r="FE34" s="443"/>
      <c r="FF34" s="443"/>
      <c r="FG34" s="443"/>
      <c r="FH34" s="443"/>
      <c r="FI34" s="443"/>
      <c r="FJ34" s="443"/>
      <c r="FK34" s="443"/>
      <c r="FL34" s="443"/>
      <c r="FM34" s="443"/>
      <c r="FN34" s="443"/>
      <c r="FO34" s="443"/>
      <c r="FP34" s="443"/>
      <c r="FQ34" s="443"/>
      <c r="FR34" s="443"/>
      <c r="FS34" s="443"/>
      <c r="FT34" s="443"/>
      <c r="FU34" s="443"/>
      <c r="FV34" s="443"/>
      <c r="FW34" s="443"/>
      <c r="FX34" s="443"/>
      <c r="FY34" s="443"/>
      <c r="FZ34" s="443"/>
      <c r="GA34" s="443"/>
      <c r="GB34" s="443"/>
      <c r="GC34" s="443"/>
      <c r="GD34" s="443"/>
      <c r="GE34" s="443"/>
      <c r="GF34" s="443"/>
      <c r="GG34" s="443"/>
      <c r="GH34" s="443"/>
      <c r="GI34" s="443"/>
      <c r="GJ34" s="443"/>
      <c r="GK34" s="443"/>
      <c r="GL34" s="443"/>
      <c r="GM34" s="443"/>
      <c r="GN34" s="443"/>
      <c r="GO34" s="443"/>
      <c r="GP34" s="443"/>
      <c r="GQ34" s="443"/>
      <c r="GR34" s="443"/>
      <c r="GS34" s="443"/>
      <c r="GT34" s="443"/>
      <c r="GU34" s="443"/>
      <c r="GV34" s="443"/>
      <c r="GW34" s="443"/>
      <c r="GX34" s="443"/>
      <c r="GY34" s="443"/>
      <c r="GZ34" s="443"/>
      <c r="HA34" s="443"/>
      <c r="HB34" s="443"/>
      <c r="HC34" s="443"/>
      <c r="HD34" s="443"/>
      <c r="HE34" s="443"/>
      <c r="HF34" s="443"/>
      <c r="HG34" s="443"/>
      <c r="HH34" s="443"/>
      <c r="HI34" s="443"/>
      <c r="HJ34" s="443"/>
      <c r="HK34" s="443"/>
      <c r="HL34" s="443"/>
      <c r="HM34" s="443"/>
      <c r="HN34" s="443"/>
      <c r="HO34" s="443"/>
      <c r="HP34" s="443"/>
      <c r="HQ34" s="443"/>
      <c r="HR34" s="443"/>
      <c r="HS34" s="443"/>
      <c r="HT34" s="443"/>
      <c r="HU34" s="443"/>
      <c r="HV34" s="443"/>
      <c r="HW34" s="443"/>
      <c r="HX34" s="443"/>
      <c r="HY34" s="443"/>
      <c r="HZ34" s="443"/>
      <c r="IA34" s="443"/>
      <c r="IB34" s="443"/>
      <c r="IC34" s="443"/>
      <c r="ID34" s="443"/>
      <c r="IE34" s="443"/>
      <c r="IF34" s="443"/>
      <c r="IG34" s="443"/>
      <c r="IH34" s="443"/>
      <c r="II34" s="443"/>
      <c r="IJ34" s="443"/>
      <c r="IK34" s="443"/>
      <c r="IL34" s="443"/>
      <c r="IM34" s="443"/>
      <c r="IN34" s="443"/>
      <c r="IO34" s="443"/>
      <c r="IP34" s="443"/>
      <c r="IQ34" s="443"/>
      <c r="IR34" s="443"/>
      <c r="IS34" s="443"/>
      <c r="IT34" s="443"/>
      <c r="IU34" s="443"/>
      <c r="IV34" s="443"/>
      <c r="IW34" s="443"/>
    </row>
    <row r="35" spans="1:257" x14ac:dyDescent="0.2">
      <c r="A35" s="453"/>
      <c r="B35" s="454"/>
      <c r="C35" s="454"/>
      <c r="D35" s="454"/>
      <c r="E35" s="454"/>
      <c r="F35" s="454"/>
      <c r="G35" s="454"/>
      <c r="H35" s="518"/>
      <c r="I35" s="455"/>
      <c r="J35" s="456"/>
      <c r="K35" s="455"/>
      <c r="L35" s="456"/>
      <c r="M35" s="449"/>
      <c r="N35" s="453"/>
      <c r="O35" s="457"/>
      <c r="P35" s="458"/>
      <c r="Q35" s="459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/>
      <c r="DX35" s="443"/>
      <c r="DY35" s="443"/>
      <c r="DZ35" s="443"/>
      <c r="EA35" s="443"/>
      <c r="EB35" s="443"/>
      <c r="EC35" s="443"/>
      <c r="ED35" s="443"/>
      <c r="EE35" s="443"/>
      <c r="EF35" s="443"/>
      <c r="EG35" s="443"/>
      <c r="EH35" s="443"/>
      <c r="EI35" s="443"/>
      <c r="EJ35" s="443"/>
      <c r="EK35" s="443"/>
      <c r="EL35" s="443"/>
      <c r="EM35" s="443"/>
      <c r="EN35" s="443"/>
      <c r="EO35" s="443"/>
      <c r="EP35" s="443"/>
      <c r="EQ35" s="443"/>
      <c r="ER35" s="443"/>
      <c r="ES35" s="443"/>
      <c r="ET35" s="443"/>
      <c r="EU35" s="443"/>
      <c r="EV35" s="443"/>
      <c r="EW35" s="443"/>
      <c r="EX35" s="443"/>
      <c r="EY35" s="443"/>
      <c r="EZ35" s="443"/>
      <c r="FA35" s="443"/>
      <c r="FB35" s="443"/>
      <c r="FC35" s="443"/>
      <c r="FD35" s="443"/>
      <c r="FE35" s="443"/>
      <c r="FF35" s="443"/>
      <c r="FG35" s="443"/>
      <c r="FH35" s="443"/>
      <c r="FI35" s="443"/>
      <c r="FJ35" s="443"/>
      <c r="FK35" s="443"/>
      <c r="FL35" s="443"/>
      <c r="FM35" s="443"/>
      <c r="FN35" s="443"/>
      <c r="FO35" s="443"/>
      <c r="FP35" s="443"/>
      <c r="FQ35" s="443"/>
      <c r="FR35" s="443"/>
      <c r="FS35" s="443"/>
      <c r="FT35" s="443"/>
      <c r="FU35" s="443"/>
      <c r="FV35" s="443"/>
      <c r="FW35" s="443"/>
      <c r="FX35" s="443"/>
      <c r="FY35" s="443"/>
      <c r="FZ35" s="443"/>
      <c r="GA35" s="443"/>
      <c r="GB35" s="443"/>
      <c r="GC35" s="443"/>
      <c r="GD35" s="443"/>
      <c r="GE35" s="443"/>
      <c r="GF35" s="443"/>
      <c r="GG35" s="443"/>
      <c r="GH35" s="443"/>
      <c r="GI35" s="443"/>
      <c r="GJ35" s="443"/>
      <c r="GK35" s="443"/>
      <c r="GL35" s="443"/>
      <c r="GM35" s="443"/>
      <c r="GN35" s="443"/>
      <c r="GO35" s="443"/>
      <c r="GP35" s="443"/>
      <c r="GQ35" s="443"/>
      <c r="GR35" s="443"/>
      <c r="GS35" s="443"/>
      <c r="GT35" s="443"/>
      <c r="GU35" s="443"/>
      <c r="GV35" s="443"/>
      <c r="GW35" s="443"/>
      <c r="GX35" s="443"/>
      <c r="GY35" s="443"/>
      <c r="GZ35" s="443"/>
      <c r="HA35" s="443"/>
      <c r="HB35" s="443"/>
      <c r="HC35" s="443"/>
      <c r="HD35" s="443"/>
      <c r="HE35" s="443"/>
      <c r="HF35" s="443"/>
      <c r="HG35" s="443"/>
      <c r="HH35" s="443"/>
      <c r="HI35" s="443"/>
      <c r="HJ35" s="443"/>
      <c r="HK35" s="443"/>
      <c r="HL35" s="443"/>
      <c r="HM35" s="443"/>
      <c r="HN35" s="443"/>
      <c r="HO35" s="443"/>
      <c r="HP35" s="443"/>
      <c r="HQ35" s="443"/>
      <c r="HR35" s="443"/>
      <c r="HS35" s="443"/>
      <c r="HT35" s="443"/>
      <c r="HU35" s="443"/>
      <c r="HV35" s="443"/>
      <c r="HW35" s="443"/>
      <c r="HX35" s="443"/>
      <c r="HY35" s="443"/>
      <c r="HZ35" s="443"/>
      <c r="IA35" s="443"/>
      <c r="IB35" s="443"/>
      <c r="IC35" s="443"/>
      <c r="ID35" s="443"/>
      <c r="IE35" s="443"/>
      <c r="IF35" s="443"/>
      <c r="IG35" s="443"/>
      <c r="IH35" s="443"/>
      <c r="II35" s="443"/>
      <c r="IJ35" s="443"/>
      <c r="IK35" s="443"/>
      <c r="IL35" s="443"/>
      <c r="IM35" s="443"/>
      <c r="IN35" s="443"/>
      <c r="IO35" s="443"/>
      <c r="IP35" s="443"/>
      <c r="IQ35" s="443"/>
      <c r="IR35" s="443"/>
      <c r="IS35" s="443"/>
      <c r="IT35" s="443"/>
      <c r="IU35" s="443"/>
      <c r="IV35" s="443"/>
      <c r="IW35" s="443"/>
    </row>
    <row r="36" spans="1:257" x14ac:dyDescent="0.2">
      <c r="A36" s="453"/>
      <c r="B36" s="454"/>
      <c r="C36" s="454"/>
      <c r="D36" s="454"/>
      <c r="E36" s="454"/>
      <c r="F36" s="454"/>
      <c r="G36" s="454"/>
      <c r="H36" s="518"/>
      <c r="I36" s="455"/>
      <c r="J36" s="456"/>
      <c r="K36" s="455"/>
      <c r="L36" s="456"/>
      <c r="M36" s="449"/>
      <c r="N36" s="453"/>
      <c r="O36" s="457"/>
      <c r="P36" s="458"/>
      <c r="Q36" s="459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3"/>
      <c r="DX36" s="443"/>
      <c r="DY36" s="443"/>
      <c r="DZ36" s="443"/>
      <c r="EA36" s="443"/>
      <c r="EB36" s="443"/>
      <c r="EC36" s="443"/>
      <c r="ED36" s="443"/>
      <c r="EE36" s="443"/>
      <c r="EF36" s="443"/>
      <c r="EG36" s="443"/>
      <c r="EH36" s="443"/>
      <c r="EI36" s="443"/>
      <c r="EJ36" s="443"/>
      <c r="EK36" s="443"/>
      <c r="EL36" s="443"/>
      <c r="EM36" s="443"/>
      <c r="EN36" s="443"/>
      <c r="EO36" s="443"/>
      <c r="EP36" s="443"/>
      <c r="EQ36" s="443"/>
      <c r="ER36" s="443"/>
      <c r="ES36" s="443"/>
      <c r="ET36" s="443"/>
      <c r="EU36" s="443"/>
      <c r="EV36" s="443"/>
      <c r="EW36" s="443"/>
      <c r="EX36" s="443"/>
      <c r="EY36" s="443"/>
      <c r="EZ36" s="443"/>
      <c r="FA36" s="443"/>
      <c r="FB36" s="443"/>
      <c r="FC36" s="443"/>
      <c r="FD36" s="443"/>
      <c r="FE36" s="443"/>
      <c r="FF36" s="443"/>
      <c r="FG36" s="443"/>
      <c r="FH36" s="443"/>
      <c r="FI36" s="443"/>
      <c r="FJ36" s="443"/>
      <c r="FK36" s="443"/>
      <c r="FL36" s="443"/>
      <c r="FM36" s="443"/>
      <c r="FN36" s="443"/>
      <c r="FO36" s="443"/>
      <c r="FP36" s="443"/>
      <c r="FQ36" s="443"/>
      <c r="FR36" s="443"/>
      <c r="FS36" s="443"/>
      <c r="FT36" s="443"/>
      <c r="FU36" s="443"/>
      <c r="FV36" s="443"/>
      <c r="FW36" s="443"/>
      <c r="FX36" s="443"/>
      <c r="FY36" s="443"/>
      <c r="FZ36" s="443"/>
      <c r="GA36" s="443"/>
      <c r="GB36" s="443"/>
      <c r="GC36" s="443"/>
      <c r="GD36" s="443"/>
      <c r="GE36" s="443"/>
      <c r="GF36" s="443"/>
      <c r="GG36" s="443"/>
      <c r="GH36" s="443"/>
      <c r="GI36" s="443"/>
      <c r="GJ36" s="443"/>
      <c r="GK36" s="443"/>
      <c r="GL36" s="443"/>
      <c r="GM36" s="443"/>
      <c r="GN36" s="443"/>
      <c r="GO36" s="443"/>
      <c r="GP36" s="443"/>
      <c r="GQ36" s="443"/>
      <c r="GR36" s="443"/>
      <c r="GS36" s="443"/>
      <c r="GT36" s="443"/>
      <c r="GU36" s="443"/>
      <c r="GV36" s="443"/>
      <c r="GW36" s="443"/>
      <c r="GX36" s="443"/>
      <c r="GY36" s="443"/>
      <c r="GZ36" s="443"/>
      <c r="HA36" s="443"/>
      <c r="HB36" s="443"/>
      <c r="HC36" s="443"/>
      <c r="HD36" s="443"/>
      <c r="HE36" s="443"/>
      <c r="HF36" s="443"/>
      <c r="HG36" s="443"/>
      <c r="HH36" s="443"/>
      <c r="HI36" s="443"/>
      <c r="HJ36" s="443"/>
      <c r="HK36" s="443"/>
      <c r="HL36" s="443"/>
      <c r="HM36" s="443"/>
      <c r="HN36" s="443"/>
      <c r="HO36" s="443"/>
      <c r="HP36" s="443"/>
      <c r="HQ36" s="443"/>
      <c r="HR36" s="443"/>
      <c r="HS36" s="443"/>
      <c r="HT36" s="443"/>
      <c r="HU36" s="443"/>
      <c r="HV36" s="443"/>
      <c r="HW36" s="443"/>
      <c r="HX36" s="443"/>
      <c r="HY36" s="443"/>
      <c r="HZ36" s="443"/>
      <c r="IA36" s="443"/>
      <c r="IB36" s="443"/>
      <c r="IC36" s="443"/>
      <c r="ID36" s="443"/>
      <c r="IE36" s="443"/>
      <c r="IF36" s="443"/>
      <c r="IG36" s="443"/>
      <c r="IH36" s="443"/>
      <c r="II36" s="443"/>
      <c r="IJ36" s="443"/>
      <c r="IK36" s="443"/>
      <c r="IL36" s="443"/>
      <c r="IM36" s="443"/>
      <c r="IN36" s="443"/>
      <c r="IO36" s="443"/>
      <c r="IP36" s="443"/>
      <c r="IQ36" s="443"/>
      <c r="IR36" s="443"/>
      <c r="IS36" s="443"/>
      <c r="IT36" s="443"/>
      <c r="IU36" s="443"/>
      <c r="IV36" s="443"/>
      <c r="IW36" s="443"/>
    </row>
    <row r="37" spans="1:257" x14ac:dyDescent="0.2">
      <c r="A37" s="453"/>
      <c r="B37" s="454"/>
      <c r="C37" s="454"/>
      <c r="D37" s="454"/>
      <c r="E37" s="454"/>
      <c r="F37" s="454"/>
      <c r="G37" s="454"/>
      <c r="H37" s="518"/>
      <c r="I37" s="455"/>
      <c r="J37" s="456"/>
      <c r="K37" s="455"/>
      <c r="L37" s="456"/>
      <c r="M37" s="449"/>
      <c r="N37" s="453"/>
      <c r="O37" s="457"/>
      <c r="P37" s="458"/>
      <c r="Q37" s="459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3"/>
      <c r="DV37" s="443"/>
      <c r="DW37" s="443"/>
      <c r="DX37" s="443"/>
      <c r="DY37" s="443"/>
      <c r="DZ37" s="443"/>
      <c r="EA37" s="443"/>
      <c r="EB37" s="443"/>
      <c r="EC37" s="443"/>
      <c r="ED37" s="443"/>
      <c r="EE37" s="443"/>
      <c r="EF37" s="443"/>
      <c r="EG37" s="443"/>
      <c r="EH37" s="443"/>
      <c r="EI37" s="443"/>
      <c r="EJ37" s="443"/>
      <c r="EK37" s="443"/>
      <c r="EL37" s="443"/>
      <c r="EM37" s="443"/>
      <c r="EN37" s="443"/>
      <c r="EO37" s="443"/>
      <c r="EP37" s="443"/>
      <c r="EQ37" s="443"/>
      <c r="ER37" s="443"/>
      <c r="ES37" s="443"/>
      <c r="ET37" s="443"/>
      <c r="EU37" s="443"/>
      <c r="EV37" s="443"/>
      <c r="EW37" s="443"/>
      <c r="EX37" s="443"/>
      <c r="EY37" s="443"/>
      <c r="EZ37" s="443"/>
      <c r="FA37" s="443"/>
      <c r="FB37" s="443"/>
      <c r="FC37" s="443"/>
      <c r="FD37" s="443"/>
      <c r="FE37" s="443"/>
      <c r="FF37" s="443"/>
      <c r="FG37" s="443"/>
      <c r="FH37" s="443"/>
      <c r="FI37" s="443"/>
      <c r="FJ37" s="443"/>
      <c r="FK37" s="443"/>
      <c r="FL37" s="443"/>
      <c r="FM37" s="443"/>
      <c r="FN37" s="443"/>
      <c r="FO37" s="443"/>
      <c r="FP37" s="443"/>
      <c r="FQ37" s="443"/>
      <c r="FR37" s="443"/>
      <c r="FS37" s="443"/>
      <c r="FT37" s="443"/>
      <c r="FU37" s="443"/>
      <c r="FV37" s="443"/>
      <c r="FW37" s="443"/>
      <c r="FX37" s="443"/>
      <c r="FY37" s="443"/>
      <c r="FZ37" s="443"/>
      <c r="GA37" s="443"/>
      <c r="GB37" s="443"/>
      <c r="GC37" s="443"/>
      <c r="GD37" s="443"/>
      <c r="GE37" s="443"/>
      <c r="GF37" s="443"/>
      <c r="GG37" s="443"/>
      <c r="GH37" s="443"/>
      <c r="GI37" s="443"/>
      <c r="GJ37" s="443"/>
      <c r="GK37" s="443"/>
      <c r="GL37" s="443"/>
      <c r="GM37" s="443"/>
      <c r="GN37" s="443"/>
      <c r="GO37" s="443"/>
      <c r="GP37" s="443"/>
      <c r="GQ37" s="443"/>
      <c r="GR37" s="443"/>
      <c r="GS37" s="443"/>
      <c r="GT37" s="443"/>
      <c r="GU37" s="443"/>
      <c r="GV37" s="443"/>
      <c r="GW37" s="443"/>
      <c r="GX37" s="443"/>
      <c r="GY37" s="443"/>
      <c r="GZ37" s="443"/>
      <c r="HA37" s="443"/>
      <c r="HB37" s="443"/>
      <c r="HC37" s="443"/>
      <c r="HD37" s="443"/>
      <c r="HE37" s="443"/>
      <c r="HF37" s="443"/>
      <c r="HG37" s="443"/>
      <c r="HH37" s="443"/>
      <c r="HI37" s="443"/>
      <c r="HJ37" s="443"/>
      <c r="HK37" s="443"/>
      <c r="HL37" s="443"/>
      <c r="HM37" s="443"/>
      <c r="HN37" s="443"/>
      <c r="HO37" s="443"/>
      <c r="HP37" s="443"/>
      <c r="HQ37" s="443"/>
      <c r="HR37" s="443"/>
      <c r="HS37" s="443"/>
      <c r="HT37" s="443"/>
      <c r="HU37" s="443"/>
      <c r="HV37" s="443"/>
      <c r="HW37" s="443"/>
      <c r="HX37" s="443"/>
      <c r="HY37" s="443"/>
      <c r="HZ37" s="443"/>
      <c r="IA37" s="443"/>
      <c r="IB37" s="443"/>
      <c r="IC37" s="443"/>
      <c r="ID37" s="443"/>
      <c r="IE37" s="443"/>
      <c r="IF37" s="443"/>
      <c r="IG37" s="443"/>
      <c r="IH37" s="443"/>
      <c r="II37" s="443"/>
      <c r="IJ37" s="443"/>
      <c r="IK37" s="443"/>
      <c r="IL37" s="443"/>
      <c r="IM37" s="443"/>
      <c r="IN37" s="443"/>
      <c r="IO37" s="443"/>
      <c r="IP37" s="443"/>
      <c r="IQ37" s="443"/>
      <c r="IR37" s="443"/>
      <c r="IS37" s="443"/>
      <c r="IT37" s="443"/>
      <c r="IU37" s="443"/>
      <c r="IV37" s="443"/>
      <c r="IW37" s="443"/>
    </row>
    <row r="38" spans="1:257" x14ac:dyDescent="0.2">
      <c r="A38" s="453"/>
      <c r="B38" s="454"/>
      <c r="C38" s="454"/>
      <c r="D38" s="454"/>
      <c r="E38" s="454"/>
      <c r="F38" s="454"/>
      <c r="G38" s="454"/>
      <c r="H38" s="518"/>
      <c r="I38" s="455"/>
      <c r="J38" s="456"/>
      <c r="K38" s="455"/>
      <c r="L38" s="456"/>
      <c r="M38" s="449"/>
      <c r="N38" s="453"/>
      <c r="O38" s="457"/>
      <c r="P38" s="458"/>
      <c r="Q38" s="459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43"/>
      <c r="CO38" s="443"/>
      <c r="CP38" s="443"/>
      <c r="CQ38" s="443"/>
      <c r="CR38" s="443"/>
      <c r="CS38" s="443"/>
      <c r="CT38" s="443"/>
      <c r="CU38" s="443"/>
      <c r="CV38" s="443"/>
      <c r="CW38" s="443"/>
      <c r="CX38" s="443"/>
      <c r="CY38" s="443"/>
      <c r="CZ38" s="443"/>
      <c r="DA38" s="443"/>
      <c r="DB38" s="443"/>
      <c r="DC38" s="443"/>
      <c r="DD38" s="443"/>
      <c r="DE38" s="443"/>
      <c r="DF38" s="443"/>
      <c r="DG38" s="443"/>
      <c r="DH38" s="443"/>
      <c r="DI38" s="443"/>
      <c r="DJ38" s="443"/>
      <c r="DK38" s="443"/>
      <c r="DL38" s="443"/>
      <c r="DM38" s="443"/>
      <c r="DN38" s="443"/>
      <c r="DO38" s="443"/>
      <c r="DP38" s="443"/>
      <c r="DQ38" s="443"/>
      <c r="DR38" s="443"/>
      <c r="DS38" s="443"/>
      <c r="DT38" s="443"/>
      <c r="DU38" s="443"/>
      <c r="DV38" s="443"/>
      <c r="DW38" s="443"/>
      <c r="DX38" s="443"/>
      <c r="DY38" s="443"/>
      <c r="DZ38" s="443"/>
      <c r="EA38" s="443"/>
      <c r="EB38" s="443"/>
      <c r="EC38" s="443"/>
      <c r="ED38" s="443"/>
      <c r="EE38" s="443"/>
      <c r="EF38" s="443"/>
      <c r="EG38" s="443"/>
      <c r="EH38" s="443"/>
      <c r="EI38" s="443"/>
      <c r="EJ38" s="443"/>
      <c r="EK38" s="443"/>
      <c r="EL38" s="443"/>
      <c r="EM38" s="443"/>
      <c r="EN38" s="443"/>
      <c r="EO38" s="443"/>
      <c r="EP38" s="443"/>
      <c r="EQ38" s="443"/>
      <c r="ER38" s="443"/>
      <c r="ES38" s="443"/>
      <c r="ET38" s="443"/>
      <c r="EU38" s="443"/>
      <c r="EV38" s="443"/>
      <c r="EW38" s="443"/>
      <c r="EX38" s="443"/>
      <c r="EY38" s="443"/>
      <c r="EZ38" s="443"/>
      <c r="FA38" s="443"/>
      <c r="FB38" s="443"/>
      <c r="FC38" s="443"/>
      <c r="FD38" s="443"/>
      <c r="FE38" s="443"/>
      <c r="FF38" s="443"/>
      <c r="FG38" s="443"/>
      <c r="FH38" s="443"/>
      <c r="FI38" s="443"/>
      <c r="FJ38" s="443"/>
      <c r="FK38" s="443"/>
      <c r="FL38" s="443"/>
      <c r="FM38" s="443"/>
      <c r="FN38" s="443"/>
      <c r="FO38" s="443"/>
      <c r="FP38" s="443"/>
      <c r="FQ38" s="443"/>
      <c r="FR38" s="443"/>
      <c r="FS38" s="443"/>
      <c r="FT38" s="443"/>
      <c r="FU38" s="443"/>
      <c r="FV38" s="443"/>
      <c r="FW38" s="443"/>
      <c r="FX38" s="443"/>
      <c r="FY38" s="443"/>
      <c r="FZ38" s="443"/>
      <c r="GA38" s="443"/>
      <c r="GB38" s="443"/>
      <c r="GC38" s="443"/>
      <c r="GD38" s="443"/>
      <c r="GE38" s="443"/>
      <c r="GF38" s="443"/>
      <c r="GG38" s="443"/>
      <c r="GH38" s="443"/>
      <c r="GI38" s="443"/>
      <c r="GJ38" s="443"/>
      <c r="GK38" s="443"/>
      <c r="GL38" s="443"/>
      <c r="GM38" s="443"/>
      <c r="GN38" s="443"/>
      <c r="GO38" s="443"/>
      <c r="GP38" s="443"/>
      <c r="GQ38" s="443"/>
      <c r="GR38" s="443"/>
      <c r="GS38" s="443"/>
      <c r="GT38" s="443"/>
      <c r="GU38" s="443"/>
      <c r="GV38" s="443"/>
      <c r="GW38" s="443"/>
      <c r="GX38" s="443"/>
      <c r="GY38" s="443"/>
      <c r="GZ38" s="443"/>
      <c r="HA38" s="443"/>
      <c r="HB38" s="443"/>
      <c r="HC38" s="443"/>
      <c r="HD38" s="443"/>
      <c r="HE38" s="443"/>
      <c r="HF38" s="443"/>
      <c r="HG38" s="443"/>
      <c r="HH38" s="443"/>
      <c r="HI38" s="443"/>
      <c r="HJ38" s="443"/>
      <c r="HK38" s="443"/>
      <c r="HL38" s="443"/>
      <c r="HM38" s="443"/>
      <c r="HN38" s="443"/>
      <c r="HO38" s="443"/>
      <c r="HP38" s="443"/>
      <c r="HQ38" s="443"/>
      <c r="HR38" s="443"/>
      <c r="HS38" s="443"/>
      <c r="HT38" s="443"/>
      <c r="HU38" s="443"/>
      <c r="HV38" s="443"/>
      <c r="HW38" s="443"/>
      <c r="HX38" s="443"/>
      <c r="HY38" s="443"/>
      <c r="HZ38" s="443"/>
      <c r="IA38" s="443"/>
      <c r="IB38" s="443"/>
      <c r="IC38" s="443"/>
      <c r="ID38" s="443"/>
      <c r="IE38" s="443"/>
      <c r="IF38" s="443"/>
      <c r="IG38" s="443"/>
      <c r="IH38" s="443"/>
      <c r="II38" s="443"/>
      <c r="IJ38" s="443"/>
      <c r="IK38" s="443"/>
      <c r="IL38" s="443"/>
      <c r="IM38" s="443"/>
      <c r="IN38" s="443"/>
      <c r="IO38" s="443"/>
      <c r="IP38" s="443"/>
      <c r="IQ38" s="443"/>
      <c r="IR38" s="443"/>
      <c r="IS38" s="443"/>
      <c r="IT38" s="443"/>
      <c r="IU38" s="443"/>
      <c r="IV38" s="443"/>
      <c r="IW38" s="443"/>
    </row>
    <row r="39" spans="1:257" x14ac:dyDescent="0.2">
      <c r="A39" s="453"/>
      <c r="B39" s="454"/>
      <c r="C39" s="454"/>
      <c r="D39" s="454"/>
      <c r="E39" s="454"/>
      <c r="F39" s="454"/>
      <c r="G39" s="454"/>
      <c r="H39" s="518"/>
      <c r="I39" s="455"/>
      <c r="J39" s="456"/>
      <c r="K39" s="455"/>
      <c r="L39" s="456"/>
      <c r="M39" s="449"/>
      <c r="N39" s="453"/>
      <c r="O39" s="457"/>
      <c r="P39" s="458"/>
      <c r="Q39" s="459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43"/>
      <c r="DV39" s="443"/>
      <c r="DW39" s="443"/>
      <c r="DX39" s="443"/>
      <c r="DY39" s="443"/>
      <c r="DZ39" s="443"/>
      <c r="EA39" s="443"/>
      <c r="EB39" s="443"/>
      <c r="EC39" s="443"/>
      <c r="ED39" s="443"/>
      <c r="EE39" s="443"/>
      <c r="EF39" s="443"/>
      <c r="EG39" s="443"/>
      <c r="EH39" s="443"/>
      <c r="EI39" s="443"/>
      <c r="EJ39" s="443"/>
      <c r="EK39" s="443"/>
      <c r="EL39" s="443"/>
      <c r="EM39" s="443"/>
      <c r="EN39" s="443"/>
      <c r="EO39" s="443"/>
      <c r="EP39" s="443"/>
      <c r="EQ39" s="443"/>
      <c r="ER39" s="443"/>
      <c r="ES39" s="443"/>
      <c r="ET39" s="443"/>
      <c r="EU39" s="443"/>
      <c r="EV39" s="443"/>
      <c r="EW39" s="443"/>
      <c r="EX39" s="443"/>
      <c r="EY39" s="443"/>
      <c r="EZ39" s="443"/>
      <c r="FA39" s="443"/>
      <c r="FB39" s="443"/>
      <c r="FC39" s="443"/>
      <c r="FD39" s="443"/>
      <c r="FE39" s="443"/>
      <c r="FF39" s="443"/>
      <c r="FG39" s="443"/>
      <c r="FH39" s="443"/>
      <c r="FI39" s="443"/>
      <c r="FJ39" s="443"/>
      <c r="FK39" s="443"/>
      <c r="FL39" s="443"/>
      <c r="FM39" s="443"/>
      <c r="FN39" s="443"/>
      <c r="FO39" s="443"/>
      <c r="FP39" s="443"/>
      <c r="FQ39" s="443"/>
      <c r="FR39" s="443"/>
      <c r="FS39" s="443"/>
      <c r="FT39" s="443"/>
      <c r="FU39" s="443"/>
      <c r="FV39" s="443"/>
      <c r="FW39" s="443"/>
      <c r="FX39" s="443"/>
      <c r="FY39" s="443"/>
      <c r="FZ39" s="443"/>
      <c r="GA39" s="443"/>
      <c r="GB39" s="443"/>
      <c r="GC39" s="443"/>
      <c r="GD39" s="443"/>
      <c r="GE39" s="443"/>
      <c r="GF39" s="443"/>
      <c r="GG39" s="443"/>
      <c r="GH39" s="443"/>
      <c r="GI39" s="443"/>
      <c r="GJ39" s="443"/>
      <c r="GK39" s="443"/>
      <c r="GL39" s="443"/>
      <c r="GM39" s="443"/>
      <c r="GN39" s="443"/>
      <c r="GO39" s="443"/>
      <c r="GP39" s="443"/>
      <c r="GQ39" s="443"/>
      <c r="GR39" s="443"/>
      <c r="GS39" s="443"/>
      <c r="GT39" s="443"/>
      <c r="GU39" s="443"/>
      <c r="GV39" s="443"/>
      <c r="GW39" s="443"/>
      <c r="GX39" s="443"/>
      <c r="GY39" s="443"/>
      <c r="GZ39" s="443"/>
      <c r="HA39" s="443"/>
      <c r="HB39" s="443"/>
      <c r="HC39" s="443"/>
      <c r="HD39" s="443"/>
      <c r="HE39" s="443"/>
      <c r="HF39" s="443"/>
      <c r="HG39" s="443"/>
      <c r="HH39" s="443"/>
      <c r="HI39" s="443"/>
      <c r="HJ39" s="443"/>
      <c r="HK39" s="443"/>
      <c r="HL39" s="443"/>
      <c r="HM39" s="443"/>
      <c r="HN39" s="443"/>
      <c r="HO39" s="443"/>
      <c r="HP39" s="443"/>
      <c r="HQ39" s="443"/>
      <c r="HR39" s="443"/>
      <c r="HS39" s="443"/>
      <c r="HT39" s="443"/>
      <c r="HU39" s="443"/>
      <c r="HV39" s="443"/>
      <c r="HW39" s="443"/>
      <c r="HX39" s="443"/>
      <c r="HY39" s="443"/>
      <c r="HZ39" s="443"/>
      <c r="IA39" s="443"/>
      <c r="IB39" s="443"/>
      <c r="IC39" s="443"/>
      <c r="ID39" s="443"/>
      <c r="IE39" s="443"/>
      <c r="IF39" s="443"/>
      <c r="IG39" s="443"/>
      <c r="IH39" s="443"/>
      <c r="II39" s="443"/>
      <c r="IJ39" s="443"/>
      <c r="IK39" s="443"/>
      <c r="IL39" s="443"/>
      <c r="IM39" s="443"/>
      <c r="IN39" s="443"/>
      <c r="IO39" s="443"/>
      <c r="IP39" s="443"/>
      <c r="IQ39" s="443"/>
      <c r="IR39" s="443"/>
      <c r="IS39" s="443"/>
      <c r="IT39" s="443"/>
      <c r="IU39" s="443"/>
      <c r="IV39" s="443"/>
      <c r="IW39" s="443"/>
    </row>
    <row r="40" spans="1:257" x14ac:dyDescent="0.2">
      <c r="A40" s="453"/>
      <c r="B40" s="454"/>
      <c r="C40" s="454"/>
      <c r="D40" s="454"/>
      <c r="E40" s="454"/>
      <c r="F40" s="454"/>
      <c r="G40" s="454"/>
      <c r="H40" s="518"/>
      <c r="I40" s="455"/>
      <c r="J40" s="456"/>
      <c r="K40" s="455"/>
      <c r="L40" s="456"/>
      <c r="M40" s="449"/>
      <c r="N40" s="453"/>
      <c r="O40" s="457"/>
      <c r="P40" s="458"/>
      <c r="Q40" s="459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  <c r="CG40" s="443"/>
      <c r="CH40" s="443"/>
      <c r="CI40" s="443"/>
      <c r="CJ40" s="443"/>
      <c r="CK40" s="443"/>
      <c r="CL40" s="443"/>
      <c r="CM40" s="443"/>
      <c r="CN40" s="443"/>
      <c r="CO40" s="443"/>
      <c r="CP40" s="443"/>
      <c r="CQ40" s="443"/>
      <c r="CR40" s="443"/>
      <c r="CS40" s="443"/>
      <c r="CT40" s="443"/>
      <c r="CU40" s="443"/>
      <c r="CV40" s="443"/>
      <c r="CW40" s="443"/>
      <c r="CX40" s="443"/>
      <c r="CY40" s="443"/>
      <c r="CZ40" s="443"/>
      <c r="DA40" s="443"/>
      <c r="DB40" s="443"/>
      <c r="DC40" s="443"/>
      <c r="DD40" s="443"/>
      <c r="DE40" s="443"/>
      <c r="DF40" s="443"/>
      <c r="DG40" s="443"/>
      <c r="DH40" s="443"/>
      <c r="DI40" s="443"/>
      <c r="DJ40" s="443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43"/>
      <c r="DV40" s="443"/>
      <c r="DW40" s="443"/>
      <c r="DX40" s="443"/>
      <c r="DY40" s="443"/>
      <c r="DZ40" s="443"/>
      <c r="EA40" s="443"/>
      <c r="EB40" s="443"/>
      <c r="EC40" s="443"/>
      <c r="ED40" s="443"/>
      <c r="EE40" s="443"/>
      <c r="EF40" s="443"/>
      <c r="EG40" s="443"/>
      <c r="EH40" s="443"/>
      <c r="EI40" s="443"/>
      <c r="EJ40" s="443"/>
      <c r="EK40" s="443"/>
      <c r="EL40" s="443"/>
      <c r="EM40" s="443"/>
      <c r="EN40" s="443"/>
      <c r="EO40" s="443"/>
      <c r="EP40" s="443"/>
      <c r="EQ40" s="443"/>
      <c r="ER40" s="443"/>
      <c r="ES40" s="443"/>
      <c r="ET40" s="443"/>
      <c r="EU40" s="443"/>
      <c r="EV40" s="443"/>
      <c r="EW40" s="443"/>
      <c r="EX40" s="443"/>
      <c r="EY40" s="443"/>
      <c r="EZ40" s="443"/>
      <c r="FA40" s="443"/>
      <c r="FB40" s="443"/>
      <c r="FC40" s="443"/>
      <c r="FD40" s="443"/>
      <c r="FE40" s="443"/>
      <c r="FF40" s="443"/>
      <c r="FG40" s="443"/>
      <c r="FH40" s="443"/>
      <c r="FI40" s="443"/>
      <c r="FJ40" s="443"/>
      <c r="FK40" s="443"/>
      <c r="FL40" s="443"/>
      <c r="FM40" s="443"/>
      <c r="FN40" s="443"/>
      <c r="FO40" s="443"/>
      <c r="FP40" s="443"/>
      <c r="FQ40" s="443"/>
      <c r="FR40" s="443"/>
      <c r="FS40" s="443"/>
      <c r="FT40" s="443"/>
      <c r="FU40" s="443"/>
      <c r="FV40" s="443"/>
      <c r="FW40" s="443"/>
      <c r="FX40" s="443"/>
      <c r="FY40" s="443"/>
      <c r="FZ40" s="443"/>
      <c r="GA40" s="443"/>
      <c r="GB40" s="443"/>
      <c r="GC40" s="443"/>
      <c r="GD40" s="443"/>
      <c r="GE40" s="443"/>
      <c r="GF40" s="443"/>
      <c r="GG40" s="443"/>
      <c r="GH40" s="443"/>
      <c r="GI40" s="443"/>
      <c r="GJ40" s="443"/>
      <c r="GK40" s="443"/>
      <c r="GL40" s="443"/>
      <c r="GM40" s="443"/>
      <c r="GN40" s="443"/>
      <c r="GO40" s="443"/>
      <c r="GP40" s="443"/>
      <c r="GQ40" s="443"/>
      <c r="GR40" s="443"/>
      <c r="GS40" s="443"/>
      <c r="GT40" s="443"/>
      <c r="GU40" s="443"/>
      <c r="GV40" s="443"/>
      <c r="GW40" s="443"/>
      <c r="GX40" s="443"/>
      <c r="GY40" s="443"/>
      <c r="GZ40" s="443"/>
      <c r="HA40" s="443"/>
      <c r="HB40" s="443"/>
      <c r="HC40" s="443"/>
      <c r="HD40" s="443"/>
      <c r="HE40" s="443"/>
      <c r="HF40" s="443"/>
      <c r="HG40" s="443"/>
      <c r="HH40" s="443"/>
      <c r="HI40" s="443"/>
      <c r="HJ40" s="443"/>
      <c r="HK40" s="443"/>
      <c r="HL40" s="443"/>
      <c r="HM40" s="443"/>
      <c r="HN40" s="443"/>
      <c r="HO40" s="443"/>
      <c r="HP40" s="443"/>
      <c r="HQ40" s="443"/>
      <c r="HR40" s="443"/>
      <c r="HS40" s="443"/>
      <c r="HT40" s="443"/>
      <c r="HU40" s="443"/>
      <c r="HV40" s="443"/>
      <c r="HW40" s="443"/>
      <c r="HX40" s="443"/>
      <c r="HY40" s="443"/>
      <c r="HZ40" s="443"/>
      <c r="IA40" s="443"/>
      <c r="IB40" s="443"/>
      <c r="IC40" s="443"/>
      <c r="ID40" s="443"/>
      <c r="IE40" s="443"/>
      <c r="IF40" s="443"/>
      <c r="IG40" s="443"/>
      <c r="IH40" s="443"/>
      <c r="II40" s="443"/>
      <c r="IJ40" s="443"/>
      <c r="IK40" s="443"/>
      <c r="IL40" s="443"/>
      <c r="IM40" s="443"/>
      <c r="IN40" s="443"/>
      <c r="IO40" s="443"/>
      <c r="IP40" s="443"/>
      <c r="IQ40" s="443"/>
      <c r="IR40" s="443"/>
      <c r="IS40" s="443"/>
      <c r="IT40" s="443"/>
      <c r="IU40" s="443"/>
      <c r="IV40" s="443"/>
      <c r="IW40" s="443"/>
    </row>
    <row r="41" spans="1:257" x14ac:dyDescent="0.2">
      <c r="A41" s="453"/>
      <c r="B41" s="454"/>
      <c r="C41" s="454"/>
      <c r="D41" s="454"/>
      <c r="E41" s="454"/>
      <c r="F41" s="454"/>
      <c r="G41" s="454"/>
      <c r="H41" s="518"/>
      <c r="I41" s="455"/>
      <c r="J41" s="456"/>
      <c r="K41" s="455"/>
      <c r="L41" s="456"/>
      <c r="M41" s="449"/>
      <c r="N41" s="453"/>
      <c r="O41" s="457"/>
      <c r="P41" s="458"/>
      <c r="Q41" s="459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43"/>
      <c r="DV41" s="443"/>
      <c r="DW41" s="443"/>
      <c r="DX41" s="443"/>
      <c r="DY41" s="443"/>
      <c r="DZ41" s="443"/>
      <c r="EA41" s="443"/>
      <c r="EB41" s="443"/>
      <c r="EC41" s="443"/>
      <c r="ED41" s="443"/>
      <c r="EE41" s="443"/>
      <c r="EF41" s="443"/>
      <c r="EG41" s="443"/>
      <c r="EH41" s="443"/>
      <c r="EI41" s="443"/>
      <c r="EJ41" s="443"/>
      <c r="EK41" s="443"/>
      <c r="EL41" s="443"/>
      <c r="EM41" s="443"/>
      <c r="EN41" s="443"/>
      <c r="EO41" s="443"/>
      <c r="EP41" s="443"/>
      <c r="EQ41" s="443"/>
      <c r="ER41" s="443"/>
      <c r="ES41" s="443"/>
      <c r="ET41" s="443"/>
      <c r="EU41" s="443"/>
      <c r="EV41" s="443"/>
      <c r="EW41" s="443"/>
      <c r="EX41" s="443"/>
      <c r="EY41" s="443"/>
      <c r="EZ41" s="443"/>
      <c r="FA41" s="443"/>
      <c r="FB41" s="443"/>
      <c r="FC41" s="443"/>
      <c r="FD41" s="443"/>
      <c r="FE41" s="443"/>
      <c r="FF41" s="443"/>
      <c r="FG41" s="443"/>
      <c r="FH41" s="443"/>
      <c r="FI41" s="443"/>
      <c r="FJ41" s="443"/>
      <c r="FK41" s="443"/>
      <c r="FL41" s="443"/>
      <c r="FM41" s="443"/>
      <c r="FN41" s="443"/>
      <c r="FO41" s="443"/>
      <c r="FP41" s="443"/>
      <c r="FQ41" s="443"/>
      <c r="FR41" s="443"/>
      <c r="FS41" s="443"/>
      <c r="FT41" s="443"/>
      <c r="FU41" s="443"/>
      <c r="FV41" s="443"/>
      <c r="FW41" s="443"/>
      <c r="FX41" s="443"/>
      <c r="FY41" s="443"/>
      <c r="FZ41" s="443"/>
      <c r="GA41" s="443"/>
      <c r="GB41" s="443"/>
      <c r="GC41" s="443"/>
      <c r="GD41" s="443"/>
      <c r="GE41" s="443"/>
      <c r="GF41" s="443"/>
      <c r="GG41" s="443"/>
      <c r="GH41" s="443"/>
      <c r="GI41" s="443"/>
      <c r="GJ41" s="443"/>
      <c r="GK41" s="443"/>
      <c r="GL41" s="443"/>
      <c r="GM41" s="443"/>
      <c r="GN41" s="443"/>
      <c r="GO41" s="443"/>
      <c r="GP41" s="443"/>
      <c r="GQ41" s="443"/>
      <c r="GR41" s="443"/>
      <c r="GS41" s="443"/>
      <c r="GT41" s="443"/>
      <c r="GU41" s="443"/>
      <c r="GV41" s="443"/>
      <c r="GW41" s="443"/>
      <c r="GX41" s="443"/>
      <c r="GY41" s="443"/>
      <c r="GZ41" s="443"/>
      <c r="HA41" s="443"/>
      <c r="HB41" s="443"/>
      <c r="HC41" s="443"/>
      <c r="HD41" s="443"/>
      <c r="HE41" s="443"/>
      <c r="HF41" s="443"/>
      <c r="HG41" s="443"/>
      <c r="HH41" s="443"/>
      <c r="HI41" s="443"/>
      <c r="HJ41" s="443"/>
      <c r="HK41" s="443"/>
      <c r="HL41" s="443"/>
      <c r="HM41" s="443"/>
      <c r="HN41" s="443"/>
      <c r="HO41" s="443"/>
      <c r="HP41" s="443"/>
      <c r="HQ41" s="443"/>
      <c r="HR41" s="443"/>
      <c r="HS41" s="443"/>
      <c r="HT41" s="443"/>
      <c r="HU41" s="443"/>
      <c r="HV41" s="443"/>
      <c r="HW41" s="443"/>
      <c r="HX41" s="443"/>
      <c r="HY41" s="443"/>
      <c r="HZ41" s="443"/>
      <c r="IA41" s="443"/>
      <c r="IB41" s="443"/>
      <c r="IC41" s="443"/>
      <c r="ID41" s="443"/>
      <c r="IE41" s="443"/>
      <c r="IF41" s="443"/>
      <c r="IG41" s="443"/>
      <c r="IH41" s="443"/>
      <c r="II41" s="443"/>
      <c r="IJ41" s="443"/>
      <c r="IK41" s="443"/>
      <c r="IL41" s="443"/>
      <c r="IM41" s="443"/>
      <c r="IN41" s="443"/>
      <c r="IO41" s="443"/>
      <c r="IP41" s="443"/>
      <c r="IQ41" s="443"/>
      <c r="IR41" s="443"/>
      <c r="IS41" s="443"/>
      <c r="IT41" s="443"/>
      <c r="IU41" s="443"/>
      <c r="IV41" s="443"/>
      <c r="IW41" s="443"/>
    </row>
    <row r="42" spans="1:257" x14ac:dyDescent="0.2">
      <c r="A42" s="453"/>
      <c r="B42" s="454"/>
      <c r="C42" s="454"/>
      <c r="D42" s="454"/>
      <c r="E42" s="454"/>
      <c r="F42" s="454"/>
      <c r="G42" s="454"/>
      <c r="H42" s="518"/>
      <c r="I42" s="455"/>
      <c r="J42" s="456"/>
      <c r="K42" s="462"/>
      <c r="L42" s="463"/>
      <c r="M42" s="449"/>
      <c r="N42" s="453"/>
      <c r="O42" s="457"/>
      <c r="P42" s="458"/>
      <c r="Q42" s="459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43"/>
      <c r="DV42" s="443"/>
      <c r="DW42" s="443"/>
      <c r="DX42" s="443"/>
      <c r="DY42" s="443"/>
      <c r="DZ42" s="443"/>
      <c r="EA42" s="443"/>
      <c r="EB42" s="443"/>
      <c r="EC42" s="443"/>
      <c r="ED42" s="443"/>
      <c r="EE42" s="443"/>
      <c r="EF42" s="443"/>
      <c r="EG42" s="443"/>
      <c r="EH42" s="443"/>
      <c r="EI42" s="443"/>
      <c r="EJ42" s="443"/>
      <c r="EK42" s="443"/>
      <c r="EL42" s="443"/>
      <c r="EM42" s="443"/>
      <c r="EN42" s="443"/>
      <c r="EO42" s="443"/>
      <c r="EP42" s="443"/>
      <c r="EQ42" s="443"/>
      <c r="ER42" s="443"/>
      <c r="ES42" s="443"/>
      <c r="ET42" s="443"/>
      <c r="EU42" s="443"/>
      <c r="EV42" s="443"/>
      <c r="EW42" s="443"/>
      <c r="EX42" s="443"/>
      <c r="EY42" s="443"/>
      <c r="EZ42" s="443"/>
      <c r="FA42" s="443"/>
      <c r="FB42" s="443"/>
      <c r="FC42" s="443"/>
      <c r="FD42" s="443"/>
      <c r="FE42" s="443"/>
      <c r="FF42" s="443"/>
      <c r="FG42" s="443"/>
      <c r="FH42" s="443"/>
      <c r="FI42" s="443"/>
      <c r="FJ42" s="443"/>
      <c r="FK42" s="443"/>
      <c r="FL42" s="443"/>
      <c r="FM42" s="443"/>
      <c r="FN42" s="443"/>
      <c r="FO42" s="443"/>
      <c r="FP42" s="443"/>
      <c r="FQ42" s="443"/>
      <c r="FR42" s="443"/>
      <c r="FS42" s="443"/>
      <c r="FT42" s="443"/>
      <c r="FU42" s="443"/>
      <c r="FV42" s="443"/>
      <c r="FW42" s="443"/>
      <c r="FX42" s="443"/>
      <c r="FY42" s="443"/>
      <c r="FZ42" s="443"/>
      <c r="GA42" s="443"/>
      <c r="GB42" s="443"/>
      <c r="GC42" s="443"/>
      <c r="GD42" s="443"/>
      <c r="GE42" s="443"/>
      <c r="GF42" s="443"/>
      <c r="GG42" s="443"/>
      <c r="GH42" s="443"/>
      <c r="GI42" s="443"/>
      <c r="GJ42" s="443"/>
      <c r="GK42" s="443"/>
      <c r="GL42" s="443"/>
      <c r="GM42" s="443"/>
      <c r="GN42" s="443"/>
      <c r="GO42" s="443"/>
      <c r="GP42" s="443"/>
      <c r="GQ42" s="443"/>
      <c r="GR42" s="443"/>
      <c r="GS42" s="443"/>
      <c r="GT42" s="443"/>
      <c r="GU42" s="443"/>
      <c r="GV42" s="443"/>
      <c r="GW42" s="443"/>
      <c r="GX42" s="443"/>
      <c r="GY42" s="443"/>
      <c r="GZ42" s="443"/>
      <c r="HA42" s="443"/>
      <c r="HB42" s="443"/>
      <c r="HC42" s="443"/>
      <c r="HD42" s="443"/>
      <c r="HE42" s="443"/>
      <c r="HF42" s="443"/>
      <c r="HG42" s="443"/>
      <c r="HH42" s="443"/>
      <c r="HI42" s="443"/>
      <c r="HJ42" s="443"/>
      <c r="HK42" s="443"/>
      <c r="HL42" s="443"/>
      <c r="HM42" s="443"/>
      <c r="HN42" s="443"/>
      <c r="HO42" s="443"/>
      <c r="HP42" s="443"/>
      <c r="HQ42" s="443"/>
      <c r="HR42" s="443"/>
      <c r="HS42" s="443"/>
      <c r="HT42" s="443"/>
      <c r="HU42" s="443"/>
      <c r="HV42" s="443"/>
      <c r="HW42" s="443"/>
      <c r="HX42" s="443"/>
      <c r="HY42" s="443"/>
      <c r="HZ42" s="443"/>
      <c r="IA42" s="443"/>
      <c r="IB42" s="443"/>
      <c r="IC42" s="443"/>
      <c r="ID42" s="443"/>
      <c r="IE42" s="443"/>
      <c r="IF42" s="443"/>
      <c r="IG42" s="443"/>
      <c r="IH42" s="443"/>
      <c r="II42" s="443"/>
      <c r="IJ42" s="443"/>
      <c r="IK42" s="443"/>
      <c r="IL42" s="443"/>
      <c r="IM42" s="443"/>
      <c r="IN42" s="443"/>
      <c r="IO42" s="443"/>
      <c r="IP42" s="443"/>
      <c r="IQ42" s="443"/>
      <c r="IR42" s="443"/>
      <c r="IS42" s="443"/>
      <c r="IT42" s="443"/>
      <c r="IU42" s="443"/>
      <c r="IV42" s="443"/>
      <c r="IW42" s="443"/>
    </row>
    <row r="43" spans="1:257" x14ac:dyDescent="0.2">
      <c r="A43" s="453"/>
      <c r="B43" s="454"/>
      <c r="C43" s="454"/>
      <c r="D43" s="454"/>
      <c r="E43" s="454"/>
      <c r="F43" s="454"/>
      <c r="G43" s="454"/>
      <c r="H43" s="518"/>
      <c r="I43" s="455"/>
      <c r="J43" s="456"/>
      <c r="K43" s="462"/>
      <c r="L43" s="463"/>
      <c r="M43" s="449"/>
      <c r="N43" s="453"/>
      <c r="O43" s="457"/>
      <c r="P43" s="458"/>
      <c r="Q43" s="459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3"/>
      <c r="DS43" s="443"/>
      <c r="DT43" s="443"/>
      <c r="DU43" s="443"/>
      <c r="DV43" s="443"/>
      <c r="DW43" s="443"/>
      <c r="DX43" s="443"/>
      <c r="DY43" s="443"/>
      <c r="DZ43" s="443"/>
      <c r="EA43" s="443"/>
      <c r="EB43" s="443"/>
      <c r="EC43" s="443"/>
      <c r="ED43" s="443"/>
      <c r="EE43" s="443"/>
      <c r="EF43" s="443"/>
      <c r="EG43" s="443"/>
      <c r="EH43" s="443"/>
      <c r="EI43" s="443"/>
      <c r="EJ43" s="443"/>
      <c r="EK43" s="443"/>
      <c r="EL43" s="443"/>
      <c r="EM43" s="443"/>
      <c r="EN43" s="443"/>
      <c r="EO43" s="443"/>
      <c r="EP43" s="443"/>
      <c r="EQ43" s="443"/>
      <c r="ER43" s="443"/>
      <c r="ES43" s="443"/>
      <c r="ET43" s="443"/>
      <c r="EU43" s="443"/>
      <c r="EV43" s="443"/>
      <c r="EW43" s="443"/>
      <c r="EX43" s="443"/>
      <c r="EY43" s="443"/>
      <c r="EZ43" s="443"/>
      <c r="FA43" s="443"/>
      <c r="FB43" s="443"/>
      <c r="FC43" s="443"/>
      <c r="FD43" s="443"/>
      <c r="FE43" s="443"/>
      <c r="FF43" s="443"/>
      <c r="FG43" s="443"/>
      <c r="FH43" s="443"/>
      <c r="FI43" s="443"/>
      <c r="FJ43" s="443"/>
      <c r="FK43" s="443"/>
      <c r="FL43" s="443"/>
      <c r="FM43" s="443"/>
      <c r="FN43" s="443"/>
      <c r="FO43" s="443"/>
      <c r="FP43" s="443"/>
      <c r="FQ43" s="443"/>
      <c r="FR43" s="443"/>
      <c r="FS43" s="443"/>
      <c r="FT43" s="443"/>
      <c r="FU43" s="443"/>
      <c r="FV43" s="443"/>
      <c r="FW43" s="443"/>
      <c r="FX43" s="443"/>
      <c r="FY43" s="443"/>
      <c r="FZ43" s="443"/>
      <c r="GA43" s="443"/>
      <c r="GB43" s="443"/>
      <c r="GC43" s="443"/>
      <c r="GD43" s="443"/>
      <c r="GE43" s="443"/>
      <c r="GF43" s="443"/>
      <c r="GG43" s="443"/>
      <c r="GH43" s="443"/>
      <c r="GI43" s="443"/>
      <c r="GJ43" s="443"/>
      <c r="GK43" s="443"/>
      <c r="GL43" s="443"/>
      <c r="GM43" s="443"/>
      <c r="GN43" s="443"/>
      <c r="GO43" s="443"/>
      <c r="GP43" s="443"/>
      <c r="GQ43" s="443"/>
      <c r="GR43" s="443"/>
      <c r="GS43" s="443"/>
      <c r="GT43" s="443"/>
      <c r="GU43" s="443"/>
      <c r="GV43" s="443"/>
      <c r="GW43" s="443"/>
      <c r="GX43" s="443"/>
      <c r="GY43" s="443"/>
      <c r="GZ43" s="443"/>
      <c r="HA43" s="443"/>
      <c r="HB43" s="443"/>
      <c r="HC43" s="443"/>
      <c r="HD43" s="443"/>
      <c r="HE43" s="443"/>
      <c r="HF43" s="443"/>
      <c r="HG43" s="443"/>
      <c r="HH43" s="443"/>
      <c r="HI43" s="443"/>
      <c r="HJ43" s="443"/>
      <c r="HK43" s="443"/>
      <c r="HL43" s="443"/>
      <c r="HM43" s="443"/>
      <c r="HN43" s="443"/>
      <c r="HO43" s="443"/>
      <c r="HP43" s="443"/>
      <c r="HQ43" s="443"/>
      <c r="HR43" s="443"/>
      <c r="HS43" s="443"/>
      <c r="HT43" s="443"/>
      <c r="HU43" s="443"/>
      <c r="HV43" s="443"/>
      <c r="HW43" s="443"/>
      <c r="HX43" s="443"/>
      <c r="HY43" s="443"/>
      <c r="HZ43" s="443"/>
      <c r="IA43" s="443"/>
      <c r="IB43" s="443"/>
      <c r="IC43" s="443"/>
      <c r="ID43" s="443"/>
      <c r="IE43" s="443"/>
      <c r="IF43" s="443"/>
      <c r="IG43" s="443"/>
      <c r="IH43" s="443"/>
      <c r="II43" s="443"/>
      <c r="IJ43" s="443"/>
      <c r="IK43" s="443"/>
      <c r="IL43" s="443"/>
      <c r="IM43" s="443"/>
      <c r="IN43" s="443"/>
      <c r="IO43" s="443"/>
      <c r="IP43" s="443"/>
      <c r="IQ43" s="443"/>
      <c r="IR43" s="443"/>
      <c r="IS43" s="443"/>
      <c r="IT43" s="443"/>
      <c r="IU43" s="443"/>
      <c r="IV43" s="443"/>
      <c r="IW43" s="443"/>
    </row>
    <row r="44" spans="1:257" x14ac:dyDescent="0.2">
      <c r="A44" s="453"/>
      <c r="B44" s="454"/>
      <c r="C44" s="454"/>
      <c r="D44" s="454"/>
      <c r="E44" s="454"/>
      <c r="F44" s="454"/>
      <c r="G44" s="454"/>
      <c r="H44" s="518"/>
      <c r="I44" s="455"/>
      <c r="J44" s="456"/>
      <c r="K44" s="462"/>
      <c r="L44" s="463"/>
      <c r="M44" s="449"/>
      <c r="N44" s="453"/>
      <c r="O44" s="457"/>
      <c r="P44" s="458"/>
      <c r="Q44" s="459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  <c r="DL44" s="443"/>
      <c r="DM44" s="443"/>
      <c r="DN44" s="443"/>
      <c r="DO44" s="443"/>
      <c r="DP44" s="443"/>
      <c r="DQ44" s="443"/>
      <c r="DR44" s="443"/>
      <c r="DS44" s="443"/>
      <c r="DT44" s="443"/>
      <c r="DU44" s="443"/>
      <c r="DV44" s="443"/>
      <c r="DW44" s="443"/>
      <c r="DX44" s="443"/>
      <c r="DY44" s="443"/>
      <c r="DZ44" s="443"/>
      <c r="EA44" s="443"/>
      <c r="EB44" s="443"/>
      <c r="EC44" s="443"/>
      <c r="ED44" s="443"/>
      <c r="EE44" s="443"/>
      <c r="EF44" s="443"/>
      <c r="EG44" s="443"/>
      <c r="EH44" s="443"/>
      <c r="EI44" s="443"/>
      <c r="EJ44" s="443"/>
      <c r="EK44" s="443"/>
      <c r="EL44" s="443"/>
      <c r="EM44" s="443"/>
      <c r="EN44" s="443"/>
      <c r="EO44" s="443"/>
      <c r="EP44" s="443"/>
      <c r="EQ44" s="443"/>
      <c r="ER44" s="443"/>
      <c r="ES44" s="443"/>
      <c r="ET44" s="443"/>
      <c r="EU44" s="443"/>
      <c r="EV44" s="443"/>
      <c r="EW44" s="443"/>
      <c r="EX44" s="443"/>
      <c r="EY44" s="443"/>
      <c r="EZ44" s="443"/>
      <c r="FA44" s="443"/>
      <c r="FB44" s="443"/>
      <c r="FC44" s="443"/>
      <c r="FD44" s="443"/>
      <c r="FE44" s="443"/>
      <c r="FF44" s="443"/>
      <c r="FG44" s="443"/>
      <c r="FH44" s="443"/>
      <c r="FI44" s="443"/>
      <c r="FJ44" s="443"/>
      <c r="FK44" s="443"/>
      <c r="FL44" s="443"/>
      <c r="FM44" s="443"/>
      <c r="FN44" s="443"/>
      <c r="FO44" s="443"/>
      <c r="FP44" s="443"/>
      <c r="FQ44" s="443"/>
      <c r="FR44" s="443"/>
      <c r="FS44" s="443"/>
      <c r="FT44" s="443"/>
      <c r="FU44" s="443"/>
      <c r="FV44" s="443"/>
      <c r="FW44" s="443"/>
      <c r="FX44" s="443"/>
      <c r="FY44" s="443"/>
      <c r="FZ44" s="443"/>
      <c r="GA44" s="443"/>
      <c r="GB44" s="443"/>
      <c r="GC44" s="443"/>
      <c r="GD44" s="443"/>
      <c r="GE44" s="443"/>
      <c r="GF44" s="443"/>
      <c r="GG44" s="443"/>
      <c r="GH44" s="443"/>
      <c r="GI44" s="443"/>
      <c r="GJ44" s="443"/>
      <c r="GK44" s="443"/>
      <c r="GL44" s="443"/>
      <c r="GM44" s="443"/>
      <c r="GN44" s="443"/>
      <c r="GO44" s="443"/>
      <c r="GP44" s="443"/>
      <c r="GQ44" s="443"/>
      <c r="GR44" s="443"/>
      <c r="GS44" s="443"/>
      <c r="GT44" s="443"/>
      <c r="GU44" s="443"/>
      <c r="GV44" s="443"/>
      <c r="GW44" s="443"/>
      <c r="GX44" s="443"/>
      <c r="GY44" s="443"/>
      <c r="GZ44" s="443"/>
      <c r="HA44" s="443"/>
      <c r="HB44" s="443"/>
      <c r="HC44" s="443"/>
      <c r="HD44" s="443"/>
      <c r="HE44" s="443"/>
      <c r="HF44" s="443"/>
      <c r="HG44" s="443"/>
      <c r="HH44" s="443"/>
      <c r="HI44" s="443"/>
      <c r="HJ44" s="443"/>
      <c r="HK44" s="443"/>
      <c r="HL44" s="443"/>
      <c r="HM44" s="443"/>
      <c r="HN44" s="443"/>
      <c r="HO44" s="443"/>
      <c r="HP44" s="443"/>
      <c r="HQ44" s="443"/>
      <c r="HR44" s="443"/>
      <c r="HS44" s="443"/>
      <c r="HT44" s="443"/>
      <c r="HU44" s="443"/>
      <c r="HV44" s="443"/>
      <c r="HW44" s="443"/>
      <c r="HX44" s="443"/>
      <c r="HY44" s="443"/>
      <c r="HZ44" s="443"/>
      <c r="IA44" s="443"/>
      <c r="IB44" s="443"/>
      <c r="IC44" s="443"/>
      <c r="ID44" s="443"/>
      <c r="IE44" s="443"/>
      <c r="IF44" s="443"/>
      <c r="IG44" s="443"/>
      <c r="IH44" s="443"/>
      <c r="II44" s="443"/>
      <c r="IJ44" s="443"/>
      <c r="IK44" s="443"/>
      <c r="IL44" s="443"/>
      <c r="IM44" s="443"/>
      <c r="IN44" s="443"/>
      <c r="IO44" s="443"/>
      <c r="IP44" s="443"/>
      <c r="IQ44" s="443"/>
      <c r="IR44" s="443"/>
      <c r="IS44" s="443"/>
      <c r="IT44" s="443"/>
      <c r="IU44" s="443"/>
      <c r="IV44" s="443"/>
      <c r="IW44" s="443"/>
    </row>
    <row r="45" spans="1:257" x14ac:dyDescent="0.2">
      <c r="A45" s="453"/>
      <c r="B45" s="454"/>
      <c r="C45" s="454"/>
      <c r="D45" s="454"/>
      <c r="E45" s="454"/>
      <c r="F45" s="454"/>
      <c r="G45" s="454"/>
      <c r="H45" s="454"/>
      <c r="I45" s="457"/>
      <c r="J45" s="463"/>
      <c r="K45" s="462"/>
      <c r="L45" s="463"/>
      <c r="M45" s="449"/>
      <c r="N45" s="453"/>
      <c r="O45" s="457"/>
      <c r="P45" s="458"/>
      <c r="Q45" s="459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3"/>
      <c r="CI45" s="443"/>
      <c r="CJ45" s="443"/>
      <c r="CK45" s="443"/>
      <c r="CL45" s="443"/>
      <c r="CM45" s="443"/>
      <c r="CN45" s="443"/>
      <c r="CO45" s="443"/>
      <c r="CP45" s="443"/>
      <c r="CQ45" s="443"/>
      <c r="CR45" s="443"/>
      <c r="CS45" s="443"/>
      <c r="CT45" s="443"/>
      <c r="CU45" s="443"/>
      <c r="CV45" s="443"/>
      <c r="CW45" s="443"/>
      <c r="CX45" s="443"/>
      <c r="CY45" s="443"/>
      <c r="CZ45" s="443"/>
      <c r="DA45" s="443"/>
      <c r="DB45" s="443"/>
      <c r="DC45" s="443"/>
      <c r="DD45" s="443"/>
      <c r="DE45" s="443"/>
      <c r="DF45" s="443"/>
      <c r="DG45" s="443"/>
      <c r="DH45" s="443"/>
      <c r="DI45" s="443"/>
      <c r="DJ45" s="443"/>
      <c r="DK45" s="443"/>
      <c r="DL45" s="443"/>
      <c r="DM45" s="443"/>
      <c r="DN45" s="443"/>
      <c r="DO45" s="443"/>
      <c r="DP45" s="443"/>
      <c r="DQ45" s="443"/>
      <c r="DR45" s="443"/>
      <c r="DS45" s="443"/>
      <c r="DT45" s="443"/>
      <c r="DU45" s="443"/>
      <c r="DV45" s="443"/>
      <c r="DW45" s="443"/>
      <c r="DX45" s="443"/>
      <c r="DY45" s="443"/>
      <c r="DZ45" s="443"/>
      <c r="EA45" s="443"/>
      <c r="EB45" s="443"/>
      <c r="EC45" s="443"/>
      <c r="ED45" s="443"/>
      <c r="EE45" s="443"/>
      <c r="EF45" s="443"/>
      <c r="EG45" s="443"/>
      <c r="EH45" s="443"/>
      <c r="EI45" s="443"/>
      <c r="EJ45" s="443"/>
      <c r="EK45" s="443"/>
      <c r="EL45" s="443"/>
      <c r="EM45" s="443"/>
      <c r="EN45" s="443"/>
      <c r="EO45" s="443"/>
      <c r="EP45" s="443"/>
      <c r="EQ45" s="443"/>
      <c r="ER45" s="443"/>
      <c r="ES45" s="443"/>
      <c r="ET45" s="443"/>
      <c r="EU45" s="443"/>
      <c r="EV45" s="443"/>
      <c r="EW45" s="443"/>
      <c r="EX45" s="443"/>
      <c r="EY45" s="443"/>
      <c r="EZ45" s="443"/>
      <c r="FA45" s="443"/>
      <c r="FB45" s="443"/>
      <c r="FC45" s="443"/>
      <c r="FD45" s="443"/>
      <c r="FE45" s="443"/>
      <c r="FF45" s="443"/>
      <c r="FG45" s="443"/>
      <c r="FH45" s="443"/>
      <c r="FI45" s="443"/>
      <c r="FJ45" s="443"/>
      <c r="FK45" s="443"/>
      <c r="FL45" s="443"/>
      <c r="FM45" s="443"/>
      <c r="FN45" s="443"/>
      <c r="FO45" s="443"/>
      <c r="FP45" s="443"/>
      <c r="FQ45" s="443"/>
      <c r="FR45" s="443"/>
      <c r="FS45" s="443"/>
      <c r="FT45" s="443"/>
      <c r="FU45" s="443"/>
      <c r="FV45" s="443"/>
      <c r="FW45" s="443"/>
      <c r="FX45" s="443"/>
      <c r="FY45" s="443"/>
      <c r="FZ45" s="443"/>
      <c r="GA45" s="443"/>
      <c r="GB45" s="443"/>
      <c r="GC45" s="443"/>
      <c r="GD45" s="443"/>
      <c r="GE45" s="443"/>
      <c r="GF45" s="443"/>
      <c r="GG45" s="443"/>
      <c r="GH45" s="443"/>
      <c r="GI45" s="443"/>
      <c r="GJ45" s="443"/>
      <c r="GK45" s="443"/>
      <c r="GL45" s="443"/>
      <c r="GM45" s="443"/>
      <c r="GN45" s="443"/>
      <c r="GO45" s="443"/>
      <c r="GP45" s="443"/>
      <c r="GQ45" s="443"/>
      <c r="GR45" s="443"/>
      <c r="GS45" s="443"/>
      <c r="GT45" s="443"/>
      <c r="GU45" s="443"/>
      <c r="GV45" s="443"/>
      <c r="GW45" s="443"/>
      <c r="GX45" s="443"/>
      <c r="GY45" s="443"/>
      <c r="GZ45" s="443"/>
      <c r="HA45" s="443"/>
      <c r="HB45" s="443"/>
      <c r="HC45" s="443"/>
      <c r="HD45" s="443"/>
      <c r="HE45" s="443"/>
      <c r="HF45" s="443"/>
      <c r="HG45" s="443"/>
      <c r="HH45" s="443"/>
      <c r="HI45" s="443"/>
      <c r="HJ45" s="443"/>
      <c r="HK45" s="443"/>
      <c r="HL45" s="443"/>
      <c r="HM45" s="443"/>
      <c r="HN45" s="443"/>
      <c r="HO45" s="443"/>
      <c r="HP45" s="443"/>
      <c r="HQ45" s="443"/>
      <c r="HR45" s="443"/>
      <c r="HS45" s="443"/>
      <c r="HT45" s="443"/>
      <c r="HU45" s="443"/>
      <c r="HV45" s="443"/>
      <c r="HW45" s="443"/>
      <c r="HX45" s="443"/>
      <c r="HY45" s="443"/>
      <c r="HZ45" s="443"/>
      <c r="IA45" s="443"/>
      <c r="IB45" s="443"/>
      <c r="IC45" s="443"/>
      <c r="ID45" s="443"/>
      <c r="IE45" s="443"/>
      <c r="IF45" s="443"/>
      <c r="IG45" s="443"/>
      <c r="IH45" s="443"/>
      <c r="II45" s="443"/>
      <c r="IJ45" s="443"/>
      <c r="IK45" s="443"/>
      <c r="IL45" s="443"/>
      <c r="IM45" s="443"/>
      <c r="IN45" s="443"/>
      <c r="IO45" s="443"/>
      <c r="IP45" s="443"/>
      <c r="IQ45" s="443"/>
      <c r="IR45" s="443"/>
      <c r="IS45" s="443"/>
      <c r="IT45" s="443"/>
      <c r="IU45" s="443"/>
      <c r="IV45" s="443"/>
      <c r="IW45" s="443"/>
    </row>
  </sheetData>
  <sortState ref="A18:G33">
    <sortCondition ref="A18:A33"/>
  </sortState>
  <mergeCells count="5">
    <mergeCell ref="A2:F2"/>
    <mergeCell ref="M2:N2"/>
    <mergeCell ref="K2:L2"/>
    <mergeCell ref="O3:P3"/>
    <mergeCell ref="I2:J2"/>
  </mergeCells>
  <conditionalFormatting sqref="Q3 I3:J3 O3">
    <cfRule type="cellIs" dxfId="4" priority="2" stopIfTrue="1" operator="equal">
      <formula>0</formula>
    </cfRule>
  </conditionalFormatting>
  <conditionalFormatting sqref="K3:L3">
    <cfRule type="cellIs" dxfId="3" priority="1" stopIfTrue="1" operator="equal">
      <formula>0</formula>
    </cfRule>
  </conditionalFormatting>
  <pageMargins left="0.31496062992125984" right="0" top="0.15748031496062992" bottom="0.35433070866141736" header="0.31496062992125984" footer="0.31496062992125984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13</vt:i4>
      </vt:variant>
    </vt:vector>
  </HeadingPairs>
  <TitlesOfParts>
    <vt:vector size="23" baseType="lpstr">
      <vt:lpstr>Help </vt:lpstr>
      <vt:lpstr>Namen</vt:lpstr>
      <vt:lpstr>Ronde 1</vt:lpstr>
      <vt:lpstr>Ronde 2</vt:lpstr>
      <vt:lpstr>Ronde 3</vt:lpstr>
      <vt:lpstr>Ronde 4</vt:lpstr>
      <vt:lpstr>Uitslag printen</vt:lpstr>
      <vt:lpstr>tussenuitslag</vt:lpstr>
      <vt:lpstr>doorstroming</vt:lpstr>
      <vt:lpstr>Uitslag sorteren</vt:lpstr>
      <vt:lpstr>doorstroming!Afdrukbereik</vt:lpstr>
      <vt:lpstr>'Help '!Afdrukbereik</vt:lpstr>
      <vt:lpstr>'Ronde 1'!Afdrukbereik</vt:lpstr>
      <vt:lpstr>'Ronde 2'!Afdrukbereik</vt:lpstr>
      <vt:lpstr>'Ronde 3'!Afdrukbereik</vt:lpstr>
      <vt:lpstr>'Ronde 4'!Afdrukbereik</vt:lpstr>
      <vt:lpstr>tussenuitslag!Afdrukbereik</vt:lpstr>
      <vt:lpstr>'Uitslag printen'!Afdrukbereik</vt:lpstr>
      <vt:lpstr>'Uitslag sorteren'!Afdrukbereik</vt:lpstr>
      <vt:lpstr>tussenuitslag!Afdruktitels</vt:lpstr>
      <vt:lpstr>'Uitslag printen'!Afdruktitels</vt:lpstr>
      <vt:lpstr>'Uitslag sorteren'!Afdruktitels</vt:lpstr>
      <vt:lpstr>sorteersom</vt:lpstr>
    </vt:vector>
  </TitlesOfParts>
  <Company>The Dow Chemical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M.Grubben</dc:creator>
  <cp:lastModifiedBy>Luzette</cp:lastModifiedBy>
  <cp:lastPrinted>2012-10-28T15:44:13Z</cp:lastPrinted>
  <dcterms:created xsi:type="dcterms:W3CDTF">2001-11-24T11:09:54Z</dcterms:created>
  <dcterms:modified xsi:type="dcterms:W3CDTF">2015-06-27T08:03:40Z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Van Weele M u720749</vt:lpwstr>
  </property>
  <property fmtid="{D5CDD505-2E9C-101B-9397-08002B2CF9AE}" pid="3" name="Proprietary_Classification">
    <vt:lpwstr>NONE</vt:lpwstr>
  </property>
  <property fmtid="{D5CDD505-2E9C-101B-9397-08002B2CF9AE}" pid="4" name="Retention_Period">
    <vt:lpwstr>0</vt:lpwstr>
  </property>
  <property fmtid="{D5CDD505-2E9C-101B-9397-08002B2CF9AE}" pid="5" name="Retention_Period_Start_Date">
    <vt:lpwstr>5/3/2006</vt:lpwstr>
  </property>
  <property fmtid="{D5CDD505-2E9C-101B-9397-08002B2CF9AE}" pid="6" name="Retention_Period_Trigger">
    <vt:lpwstr/>
  </property>
  <property fmtid="{D5CDD505-2E9C-101B-9397-08002B2CF9AE}" pid="7" name="Reason_Document_Frozen">
    <vt:lpwstr/>
  </property>
  <property fmtid="{D5CDD505-2E9C-101B-9397-08002B2CF9AE}" pid="8" name="Expiration_Date">
    <vt:lpwstr>dec. 31, 2006</vt:lpwstr>
  </property>
</Properties>
</file>